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104\Melnikova\документы\windows\pc1\рабочее\Share\VII скликання\сессии\6 сесія\проекти\6 sesia\6 sesia\6. внесення змін до бюджету на 2016 рік\"/>
    </mc:Choice>
  </mc:AlternateContent>
  <bookViews>
    <workbookView xWindow="0" yWindow="0" windowWidth="20490" windowHeight="7620"/>
  </bookViews>
  <sheets>
    <sheet name="Лист1" sheetId="1" r:id="rId1"/>
  </sheets>
  <definedNames>
    <definedName name="_xlnm.Print_Titles" localSheetId="0">Лист1!$9:$9</definedName>
    <definedName name="_xlnm.Print_Area" localSheetId="0">Лист1!$B$1:$H$185</definedName>
  </definedNames>
  <calcPr calcId="162913" fullCalcOnLoad="1" iterateDelta="1E-4"/>
</workbook>
</file>

<file path=xl/calcChain.xml><?xml version="1.0" encoding="utf-8"?>
<calcChain xmlns="http://schemas.openxmlformats.org/spreadsheetml/2006/main">
  <c r="H64" i="1" l="1"/>
  <c r="H85" i="1"/>
  <c r="H84" i="1"/>
  <c r="H61" i="1"/>
  <c r="H16" i="1"/>
  <c r="H13" i="1"/>
  <c r="H62" i="1"/>
  <c r="H63" i="1"/>
  <c r="H65" i="1"/>
  <c r="H66" i="1"/>
  <c r="H67" i="1"/>
  <c r="H51" i="1"/>
  <c r="H11" i="1"/>
  <c r="H12" i="1"/>
  <c r="H17" i="1"/>
  <c r="H19" i="1"/>
  <c r="H20" i="1"/>
  <c r="H21" i="1"/>
  <c r="H22" i="1"/>
  <c r="H23" i="1"/>
  <c r="H24" i="1"/>
  <c r="H25" i="1"/>
  <c r="H26" i="1"/>
  <c r="H28" i="1"/>
  <c r="H29" i="1"/>
  <c r="H31" i="1"/>
  <c r="H32" i="1"/>
  <c r="H33" i="1"/>
  <c r="H34" i="1"/>
  <c r="H35" i="1"/>
  <c r="H36" i="1"/>
  <c r="H37" i="1"/>
  <c r="H38" i="1"/>
  <c r="H39" i="1"/>
  <c r="H40" i="1"/>
  <c r="H41" i="1"/>
  <c r="H42" i="1"/>
  <c r="H43" i="1"/>
  <c r="H44" i="1"/>
  <c r="H45" i="1"/>
  <c r="H46" i="1"/>
  <c r="H49" i="1"/>
  <c r="H50" i="1"/>
  <c r="H52" i="1"/>
  <c r="H53" i="1"/>
  <c r="H54" i="1"/>
  <c r="H56" i="1"/>
  <c r="H57" i="1"/>
  <c r="H58" i="1"/>
  <c r="H59" i="1"/>
  <c r="H60" i="1"/>
  <c r="H10" i="1"/>
  <c r="G10" i="1"/>
  <c r="F10" i="1"/>
  <c r="H156" i="1"/>
  <c r="G155" i="1"/>
  <c r="G149" i="1"/>
  <c r="G74" i="1"/>
  <c r="G91" i="1"/>
  <c r="G108" i="1"/>
  <c r="G180" i="1" s="1"/>
  <c r="G143" i="1"/>
  <c r="G157" i="1"/>
  <c r="G68" i="1"/>
  <c r="H155" i="1"/>
  <c r="F149" i="1"/>
  <c r="H149" i="1" s="1"/>
  <c r="F74" i="1"/>
  <c r="H74" i="1" s="1"/>
  <c r="H92" i="1"/>
  <c r="H91" i="1" s="1"/>
  <c r="H93" i="1"/>
  <c r="H94" i="1"/>
  <c r="H95" i="1"/>
  <c r="H96" i="1"/>
  <c r="H97" i="1"/>
  <c r="H98" i="1"/>
  <c r="H99" i="1"/>
  <c r="H100" i="1"/>
  <c r="H101" i="1"/>
  <c r="H103" i="1"/>
  <c r="H104" i="1"/>
  <c r="H105" i="1"/>
  <c r="H109" i="1"/>
  <c r="H108" i="1" s="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F143" i="1"/>
  <c r="H143" i="1"/>
  <c r="F157" i="1"/>
  <c r="H157" i="1" s="1"/>
  <c r="H69" i="1"/>
  <c r="H70" i="1"/>
  <c r="H68" i="1" s="1"/>
  <c r="H71" i="1"/>
  <c r="H72" i="1"/>
  <c r="H73" i="1"/>
  <c r="F155" i="1"/>
  <c r="F91" i="1"/>
  <c r="F108" i="1"/>
  <c r="F68" i="1"/>
  <c r="H75" i="1"/>
  <c r="H76" i="1"/>
  <c r="H77" i="1"/>
  <c r="H78" i="1"/>
  <c r="H79" i="1"/>
  <c r="H80" i="1"/>
  <c r="H81" i="1"/>
  <c r="H82" i="1"/>
  <c r="H83" i="1"/>
  <c r="H86" i="1"/>
  <c r="H106" i="1"/>
  <c r="H107" i="1"/>
  <c r="F139" i="1"/>
  <c r="G139" i="1"/>
  <c r="H140" i="1"/>
  <c r="H141" i="1"/>
  <c r="H142" i="1"/>
  <c r="H139" i="1"/>
  <c r="H145" i="1"/>
  <c r="H146" i="1"/>
  <c r="H147" i="1"/>
  <c r="H148" i="1"/>
  <c r="H150" i="1"/>
  <c r="H151" i="1"/>
  <c r="H152" i="1"/>
  <c r="H154" i="1"/>
  <c r="H158" i="1"/>
  <c r="H159" i="1"/>
  <c r="H160" i="1"/>
  <c r="H161" i="1"/>
  <c r="H162" i="1"/>
  <c r="H163" i="1"/>
  <c r="H164" i="1"/>
  <c r="H165" i="1"/>
  <c r="H166" i="1"/>
  <c r="H167" i="1"/>
  <c r="H168" i="1"/>
  <c r="H170" i="1"/>
  <c r="H171" i="1"/>
  <c r="H172" i="1"/>
  <c r="H173" i="1"/>
  <c r="H174" i="1"/>
  <c r="H175" i="1"/>
  <c r="H176" i="1"/>
  <c r="H177" i="1"/>
  <c r="H178" i="1"/>
  <c r="H179" i="1"/>
  <c r="H180" i="1" l="1"/>
  <c r="F180" i="1"/>
</calcChain>
</file>

<file path=xl/sharedStrings.xml><?xml version="1.0" encoding="utf-8"?>
<sst xmlns="http://schemas.openxmlformats.org/spreadsheetml/2006/main" count="514" uniqueCount="275">
  <si>
    <t>Додаток 7</t>
  </si>
  <si>
    <t>Мелітопольської міської ради</t>
  </si>
  <si>
    <t>від __________ №______</t>
  </si>
  <si>
    <t>"Про ________________бюджет  на 20__ рік"</t>
  </si>
  <si>
    <t>(грн.)</t>
  </si>
  <si>
    <t>Код програмної класифікації видатків та кредитування місцевого бюджету</t>
  </si>
  <si>
    <t>Код тимчасової класифікації видатків та кредитування місцевого бюджету</t>
  </si>
  <si>
    <t>Код функціональної класифікації видатків та кредитування бюджету</t>
  </si>
  <si>
    <t>Найменування
згідно з типовою відомчою/типовою програмною3/тимчасовою класифікацією видатків та кредитування місцевого бюджету</t>
  </si>
  <si>
    <t>Найменування місцевої (регіональної) програми</t>
  </si>
  <si>
    <t>Загальний фонд</t>
  </si>
  <si>
    <t>Спеціальний фонд</t>
  </si>
  <si>
    <t>Разом загальний та спеціальний фонди</t>
  </si>
  <si>
    <t>03</t>
  </si>
  <si>
    <t>Виконавчий комітет Мелітопольської міської ради Запорізької області</t>
  </si>
  <si>
    <t>090412</t>
  </si>
  <si>
    <t>1090</t>
  </si>
  <si>
    <t>Інші видатки на соціальний захист населення </t>
  </si>
  <si>
    <t>Міська програма "Соціальної підтримки Почесних громадян міста Мелітополь" на 2013 рік від 09.10.2013 №4/1</t>
  </si>
  <si>
    <t>091209</t>
  </si>
  <si>
    <t>1030</t>
  </si>
  <si>
    <t>Фінансова підтримка громадських  організацій інвалідів і ветеранів </t>
  </si>
  <si>
    <t>120100</t>
  </si>
  <si>
    <t>0830</t>
  </si>
  <si>
    <t xml:space="preserve">Телебачення і радіомовлення </t>
  </si>
  <si>
    <t>100101</t>
  </si>
  <si>
    <t>Житлово-експлуатаційне господарство</t>
  </si>
  <si>
    <t>Міська програма "Зелений двір" на 2014 рік від 30.10.2013 №5/12</t>
  </si>
  <si>
    <t>100102</t>
  </si>
  <si>
    <t>Капітальний ремонт житлового фонду місцевих органів влади</t>
  </si>
  <si>
    <t>150202</t>
  </si>
  <si>
    <t>0443</t>
  </si>
  <si>
    <t>Розробка схем та проектних рішень масового застосування</t>
  </si>
  <si>
    <t>Міська програма "Програма заходів по розробці Генерального плану м. Мелітополя на 2011-2015 роки" від 27.12.2010 № 4</t>
  </si>
  <si>
    <t>Міська програма 'Складання та розроблення комплексних схем розміщення тимчасових споруд для провадження підприємницької діяльності в м. Мелітополі' на 2015 рік від 23.12.2014 № 2/45</t>
  </si>
  <si>
    <t>160101</t>
  </si>
  <si>
    <t>0421</t>
  </si>
  <si>
    <t>Землеустрій</t>
  </si>
  <si>
    <t>180404</t>
  </si>
  <si>
    <t>Підтримка малого і середнього підприємництва</t>
  </si>
  <si>
    <t>Міська програма "Комплексна програма розвитку малого підприємництва в місті Мелітополі на 2013-2014 роки"від 26.12.2012 №4/72</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</si>
  <si>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</si>
  <si>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</si>
  <si>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Внески органів влади Автономної Республіки Крим та органів місцевого самоврядування у статутні фонди суб'єктів підприємницької діяльності</t>
  </si>
  <si>
    <t>200200</t>
  </si>
  <si>
    <t>Охорона і раціональне використання земель</t>
  </si>
  <si>
    <t>180107</t>
  </si>
  <si>
    <t>0470</t>
  </si>
  <si>
    <t xml:space="preserve">Фінансування енергозберігаючих заходів </t>
  </si>
  <si>
    <t>0490</t>
  </si>
  <si>
    <t>Міська програма "Поповнення статутного капіталу КП 'Мелітополькомунтранс" ММР ЗО" на 2014 рік''  від 19.03.2014 № 4/78</t>
  </si>
  <si>
    <t>0511</t>
  </si>
  <si>
    <t xml:space="preserve">Охорона і раціональне використання земель </t>
  </si>
  <si>
    <t>Міська програма "Заходи з землеустрою та охорони земель у м.Мелітополі Запорізької області на 2015 рік" від 23.12.2014 № 2/61</t>
  </si>
  <si>
    <t>200600</t>
  </si>
  <si>
    <t>0520</t>
  </si>
  <si>
    <t>Збереження природно-заповідного фонду</t>
  </si>
  <si>
    <t>200700</t>
  </si>
  <si>
    <t>0540</t>
  </si>
  <si>
    <t>Інші природоохоронні заходи</t>
  </si>
  <si>
    <t>210105</t>
  </si>
  <si>
    <t>0320</t>
  </si>
  <si>
    <t xml:space="preserve"> Видатки на запобігання та ліквідації надзвичайних ситуацій та наслідків стихийного лиха</t>
  </si>
  <si>
    <t>210106</t>
  </si>
  <si>
    <t>0222</t>
  </si>
  <si>
    <t>Міська програма "Захист населення і територій від надзвичайних ситуацій техногенного та природного характеру на 2014 - 2017 роки" від 05.03.2015 №4/30</t>
  </si>
  <si>
    <t>240601</t>
  </si>
  <si>
    <t>Охорона та раціональне використання природних ресурсів</t>
  </si>
  <si>
    <t>0133</t>
  </si>
  <si>
    <t>250404</t>
  </si>
  <si>
    <t>Інші видатки</t>
  </si>
  <si>
    <t>11</t>
  </si>
  <si>
    <t>Управління молоді та спорту Мелітопольської міської ради Запорізької області</t>
  </si>
  <si>
    <t>091103</t>
  </si>
  <si>
    <t>Соціальні програми і заходи державних органів у справах молоді </t>
  </si>
  <si>
    <t>Міська програма "Реалізація заходів молодіжної політики на 2014 рік" від 30.10.2013 №5/9</t>
  </si>
  <si>
    <t>Міська програма "Призначення стипендії міського голови м. Мелітополя для обдарованих студентів міста  на 2013-2014 навчальний рік" від 26.12.2013 №4/2</t>
  </si>
  <si>
    <t>Міська програма "Призначення стипендії міського голови м. Мелітополя для обдарованих студентів міста  на 2015-2016 навчальний рік" від 23.12.2014 № 2/43</t>
  </si>
  <si>
    <t>14</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</si>
  <si>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</si>
  <si>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</si>
  <si>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</si>
  <si>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</si>
  <si>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</si>
  <si>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080203</t>
  </si>
  <si>
    <t>Пологові будинки</t>
  </si>
  <si>
    <t>080300</t>
  </si>
  <si>
    <t>Полiклiнiки i амбулаторiї (крiм спецiалiзованих полiклiнiк та загальних i спецiалiзованих стоматологiчних полiклiнiк)</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</si>
  <si>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</si>
  <si>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</si>
  <si>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</si>
  <si>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</si>
  <si>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081006</t>
  </si>
  <si>
    <t>0740</t>
  </si>
  <si>
    <t>Програми і централізовані заходи з імунопрофілактики</t>
  </si>
  <si>
    <t>15</t>
  </si>
  <si>
    <t>Управління соціального захисту населення  Мелітопольської міської ради Запорізької області</t>
  </si>
  <si>
    <r>
      <t>Міська програма ''Пандус - 2015" від 31</t>
    </r>
    <r>
      <rPr>
        <i/>
        <sz val="12"/>
        <rFont val="Times New Roman"/>
        <family val="1"/>
        <charset val="204"/>
      </rPr>
      <t>.03.2015 № 5/4</t>
    </r>
  </si>
  <si>
    <t>090416</t>
  </si>
  <si>
    <t>Інші видатки на соціальний захист ветеранів війни та праці</t>
  </si>
  <si>
    <t>091102</t>
  </si>
  <si>
    <t>1040</t>
  </si>
  <si>
    <t>Програми і заходи центрів соціальних служб для сім'ї дітей та молоді</t>
  </si>
  <si>
    <t>Міська програма "Ветеран 2015" на 2015 рік від 29.01.2015 №5/66</t>
  </si>
  <si>
    <t>091106</t>
  </si>
  <si>
    <t>091108</t>
  </si>
  <si>
    <t xml:space="preserve">Заходи з оздоровлення та відпочинку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 </t>
  </si>
  <si>
    <t>091205</t>
  </si>
  <si>
    <t>1010</t>
  </si>
  <si>
    <t>Виплати грошової компенсації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t>
  </si>
  <si>
    <t>Міська програма "Організація і проведення громадських робіт на 2015-2017 роки" від 23.12.2014 №2/6</t>
  </si>
  <si>
    <t>40</t>
  </si>
  <si>
    <t>Управління житлово-комунального господарства Мелітопольської міської ради Запорізької області</t>
  </si>
  <si>
    <t>0610</t>
  </si>
  <si>
    <t>Капiтальний ремонт житлового фонду мiсцевих органiв влади</t>
  </si>
  <si>
    <t>Водопровідно-каналізаційне господарство</t>
  </si>
  <si>
    <t>Міська програма "Розробка нормативів питного водопостачання" на 2012 рік від 30.03.2012 №4/13 погашення кредиторської заборгованості</t>
  </si>
  <si>
    <t>100203</t>
  </si>
  <si>
    <t>0620</t>
  </si>
  <si>
    <t>Благоустрій міста</t>
  </si>
  <si>
    <t>Міська програма "Експлуатаційне утримання вулично-дорожньої мережі" на 2015 рік від 23.12.2014 №2/20</t>
  </si>
  <si>
    <t>100209</t>
  </si>
  <si>
    <t>Заходи, пов'язані з поліпшенням питної води</t>
  </si>
  <si>
    <t>100301</t>
  </si>
  <si>
    <t>Збір та вивезення сміття і відходів, експлуатація каналізаційних систем</t>
  </si>
  <si>
    <t>Міська програма "Розробка схеми санітарного очищення м.Мелітополя" на 2015 рік від 29.05.2015 №5/9</t>
  </si>
  <si>
    <t>100302</t>
  </si>
  <si>
    <t>Комбінати комунальних підприємств, районні виробничі об'єднання та інші підприємства, установи та організації житлово-комунального господарства</t>
  </si>
  <si>
    <t>170703</t>
  </si>
  <si>
    <t>0456</t>
  </si>
  <si>
    <t>Видатки на проведення робіт, пов"язаних із будівництвом, реконструкцією, ремонтом та утриманням автомобільних доріг</t>
  </si>
  <si>
    <t>6650</t>
  </si>
  <si>
    <t>Міська програма "Експлуатаційне утримання вулично-дорожньої мережі" на 2014 рік від 31.01.2014 №2/22</t>
  </si>
  <si>
    <t>Фінансування енергозберігаючих заходів</t>
  </si>
  <si>
    <t>Міська програма «Погашення заборгованості КП «Житломасив» у 2015 році» від 31.08.2015 № 4/4</t>
  </si>
  <si>
    <t>Міська програма «Погашення заборгованості КП «Водоканал» у 2015 році» від 31.08.2015 № 4/3</t>
  </si>
  <si>
    <t xml:space="preserve">Фінансове управління Мелітопольської міської ради Запорізької області </t>
  </si>
  <si>
    <t>250344</t>
  </si>
  <si>
    <t>0180</t>
  </si>
  <si>
    <t>Субвенція з місцевого бюджету державному бюджету на виконання програм соціально -економічного та культурного розвитку регіонів</t>
  </si>
  <si>
    <t>Міська програма «Громадський порядок на 2015 рік» від 30.07.2015 №5/21</t>
  </si>
  <si>
    <t>45</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</si>
  <si>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</si>
  <si>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</si>
  <si>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Міська програма "Поповнення статутного капіталу КП 'Комунальна власність" ММР ЗО" на 2015 рік від 29.05.2015 №5/28</t>
  </si>
  <si>
    <t>0134</t>
  </si>
  <si>
    <t>24</t>
  </si>
  <si>
    <t>Відділ культури Мелітопольсьої міської ради Запорізької області</t>
  </si>
  <si>
    <t>0829</t>
  </si>
  <si>
    <t>Інші культурно-освітні заклади та заходи </t>
  </si>
  <si>
    <t>110502</t>
  </si>
  <si>
    <t>Міська програма "Розвиток духової музики в м. Мелітополі на 2013 рік" від 26.12.2012 №4/16</t>
  </si>
  <si>
    <t>47</t>
  </si>
  <si>
    <t>Відділ капітального будівництва Мелітопольської міської ради Запорізької області</t>
  </si>
  <si>
    <t>150101</t>
  </si>
  <si>
    <t>Капітальні вкладення</t>
  </si>
  <si>
    <t>010116</t>
  </si>
  <si>
    <t>0111</t>
  </si>
  <si>
    <t>Капітальні видатки</t>
  </si>
  <si>
    <t>Міська програма "Капітальні видатки"на 2015 рік від 23.12.2014 №2/40</t>
  </si>
  <si>
    <t>070101</t>
  </si>
  <si>
    <t>0910</t>
  </si>
  <si>
    <t>070201</t>
  </si>
  <si>
    <t>0921</t>
  </si>
  <si>
    <t>070202</t>
  </si>
  <si>
    <t>070401</t>
  </si>
  <si>
    <t>0960</t>
  </si>
  <si>
    <t>070802</t>
  </si>
  <si>
    <t>0990</t>
  </si>
  <si>
    <t>070806</t>
  </si>
  <si>
    <t>0731</t>
  </si>
  <si>
    <t>080800</t>
  </si>
  <si>
    <t>0726</t>
  </si>
  <si>
    <t>091204</t>
  </si>
  <si>
    <t>1020</t>
  </si>
  <si>
    <t>110201</t>
  </si>
  <si>
    <t>0824</t>
  </si>
  <si>
    <t>110202</t>
  </si>
  <si>
    <t>110204</t>
  </si>
  <si>
    <t>0828</t>
  </si>
  <si>
    <t>110205</t>
  </si>
  <si>
    <t>130110</t>
  </si>
  <si>
    <t>0810</t>
  </si>
  <si>
    <t>Міська програма "Капітальні видатки"на 2015 рік від 23.12.2014 №2/41</t>
  </si>
  <si>
    <t>Міська програма "Реконструкція дорожного покриття"на 2015 рік від 23.12.2014 №2/41</t>
  </si>
  <si>
    <t>РАЗОМ ВИДАТКІВ</t>
  </si>
  <si>
    <t>Я.В.Чабан</t>
  </si>
  <si>
    <t>С.А. Мінько</t>
  </si>
  <si>
    <t xml:space="preserve">Перелік місцевих (регіональних) програм, які фінансуватимуться за рахунок коштів
бюджету м. Мелітополя  у 2016 році
</t>
  </si>
  <si>
    <t xml:space="preserve">Заходи у сфері захисту населення і територій від надзвичайних ситуацій техногенного та природного характеру </t>
  </si>
  <si>
    <t>Міська програма "Капітальні видатки" від  №</t>
  </si>
  <si>
    <t>0411</t>
  </si>
  <si>
    <t>Міський голова</t>
  </si>
  <si>
    <r>
      <t>Міська програма "</t>
    </r>
    <r>
      <rPr>
        <i/>
        <sz val="14"/>
        <color indexed="8"/>
        <rFont val="Times New Roman"/>
        <family val="1"/>
        <charset val="204"/>
      </rPr>
      <t>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t>
    </r>
    <r>
      <rPr>
        <i/>
        <sz val="12"/>
        <color indexed="8"/>
        <rFont val="Arial Cyr"/>
        <family val="1"/>
        <charset val="1"/>
      </rPr>
      <t xml:space="preserve">"  від 30.07.2015 № 5/6 </t>
    </r>
  </si>
  <si>
    <t>20</t>
  </si>
  <si>
    <t>090802</t>
  </si>
  <si>
    <t>Служба у справах дітей Мелітопольської міської ради Запорізької області</t>
  </si>
  <si>
    <t>Міська програма "Реалізація Конвенції ООН про права дитини на 2011-2016 роки" від 31.03.2011 № 6/9</t>
  </si>
  <si>
    <t>Інші програми соціального захисту дітей  </t>
  </si>
  <si>
    <t>Фінансова підтримка громадських організацій інвалідів і ветеранів</t>
  </si>
  <si>
    <t xml:space="preserve">Начальник фінансового управління Мелітопольської міської ради </t>
  </si>
  <si>
    <t>Міська програма "Малятко" від 25.12.2015р. №1/66</t>
  </si>
  <si>
    <t>Міська програма "Медикаментозне забезпечення дітей-інвалідів" від 25.12.2015р. №1/65</t>
  </si>
  <si>
    <t>Міська програма "Нефрологія" від 25.12.2015р. №1/67</t>
  </si>
  <si>
    <t>Міська програма"Медична допомога мешканцям прилеглих сільських районів" від 25.12.2015р. №1/72</t>
  </si>
  <si>
    <t>Міська програма"Фенілкетонурія" від 25.12.2015р. №1/68</t>
  </si>
  <si>
    <t>Міська програма "Медична допомога ветеранів війни та прирівняних до них" від25.12.2015р. № 1/69</t>
  </si>
  <si>
    <t>Міська програма "Імунопрофілактика населення міста" від 25.12.2015р. № 1/70</t>
  </si>
  <si>
    <t>Міська програма "Реабілітаційна допомога"  від 25.12.2015  № 1/59</t>
  </si>
  <si>
    <t>Міська програма ''Поховання невідомих та безрідних" від 25.12.2015р. № 1/37</t>
  </si>
  <si>
    <t>Міська програма "Оздоровлення дітей, які потребують особливої соціальної уваги та підтримки" від 25.12.2015р. №1/34</t>
  </si>
  <si>
    <t>Міська програма "Надання  допомоги на поховання  деяких  категорій  осіб виконавцю  волевиявлення або особі, яка зобов"язалася поховати померлого"  від 25.12.2015р. №1/33</t>
  </si>
  <si>
    <t>Міська програма "Пільговий капітальний ремонт"  від 25.12.2015р. №1/32</t>
  </si>
  <si>
    <t>Міська програма "Пільгове зубопротезування" від 25.12.2015р. №1/31</t>
  </si>
  <si>
    <t>Міська програма ''Допомога переселенцям''  від 25.12.2015р № 1/30</t>
  </si>
  <si>
    <t>Міська  програма ''Соціальна підтримка сімей, дітей та молоді, які перебувають у складних життєвих обставинах" ' від 25.12.2015р. № 1/74</t>
  </si>
  <si>
    <t>Міська програма " Реалізація заходів  соціальної політики щодо сім’ї та дітей" від 25.12.2015р. №1/36</t>
  </si>
  <si>
    <t>Міська програма "Соціальний захист непрацездатних громадян та найбільш вразливих верств населення, що потребують невідкладної допомоги"від 25.12.2015р. №1/35</t>
  </si>
  <si>
    <t>Міська програма "Фінансова підтримка громадської організації Мелітопольського міськоготовариства інвалідів Запорізького обласного об'єднання " Союз організацій інвалідів України" від 25.12.2015р. №1/58</t>
  </si>
  <si>
    <t>Міська програма "Поповнення статутного капіталу КП 'Телерадіокомпанія 'Мелітополь" Мелітопольської міської ради Запорізької області"  від 25.12.2015р.  № 1/38</t>
  </si>
  <si>
    <t xml:space="preserve"> Міська програма "Соціальне замовлення місцевому телебаченню та підтримка комунального телебачення"   від 25.12.2015р. №1/39</t>
  </si>
  <si>
    <t>Міська програма "Вуличні комітети"   від25.12.2015р. №1/42</t>
  </si>
  <si>
    <t>Міська програма "Милосердя"  від 25.12.2015р. № 1/4</t>
  </si>
  <si>
    <t>Міська програма "Заходи щодо інвестиційної привабливості міста Мелітополя"    від 25.12.2015р. №1/47</t>
  </si>
  <si>
    <t>Міська програма "Членські внески"  від 25.12.2015  №1/2</t>
  </si>
  <si>
    <t>Міська програма "Заходи, спрямовані на збереження природно-заповідного фонду"  від 25.12.2015р. №1/55</t>
  </si>
  <si>
    <t>Міська програма "Заходи з землеустрою та охорони земель у м.Мелітополі Запорізької областік" від 23.12.2014 №2/61</t>
  </si>
  <si>
    <t>Міська програма "Заходи, спрямовані на охорону та раціональне використання природних ресурсів" від 25.12.2015р. №1/53</t>
  </si>
  <si>
    <t>Міська програма "Заходи, спрямовані на пропаганду охорони навколишнього природного середовища" від 25.12.2015р. №1/52</t>
  </si>
  <si>
    <t xml:space="preserve">Міська програма 'Санітарне очищення'  від 25.12.2015р.  №1/28 </t>
  </si>
  <si>
    <t>Міська програма "Благоустрій міста "  від25.12.2015р. №1/8</t>
  </si>
  <si>
    <t>Міська програма 'Дитячі майданчики м.Мелітополя" від 25.12.2015р.  №1/9</t>
  </si>
  <si>
    <t>Міська програма "Капітальний ремонт внутрішньоквартальних проїзних доріг" від 25.12.2015р.  №1/10</t>
  </si>
  <si>
    <t>Міська програма "Капітальний ремонт житлового фонду"  від 25.12.2015р. №1/11</t>
  </si>
  <si>
    <t>Міська програма "Капітальний ремонт обладнання КП "Чистота" від 25.12.2015р.  № 1/12</t>
  </si>
  <si>
    <t>Міська програма "Капітальний ремонт ліфтів"  від 25.12.2015р.  №1/13</t>
  </si>
  <si>
    <t>Міська програма "Капітальний ремонт мереж водовідведення"  від 25.12.2015р. №1/14</t>
  </si>
  <si>
    <t>Міська програма "Капітальний ремонт об"єктів водопостачання"  від 25.12.2015р. №1/15</t>
  </si>
  <si>
    <t>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від 25.12.2015р. № 1/46</t>
  </si>
  <si>
    <t>Міська програма "Капітальний ремонт підприємств житлово - комунального господарства"  від 25.12.2015р. №1/17</t>
  </si>
  <si>
    <t>Міська програма "Поповнення статутного капіталу КП "Водоканал"  від 25.12.2015р . №1/18</t>
  </si>
  <si>
    <t>Міська програма "Поповнення статутного капіталу КП 'Чистота" від 25.12.2015р.  № 1/20</t>
  </si>
  <si>
    <t>Міська програма "Поповнення статутного капіталу КП 'Мелітополькомунтранс"   від 25.12.2015р. №1/21</t>
  </si>
  <si>
    <t>Міська програма "Поповнення статутного капіталу КП "Мелітопольський міський парк культури і відпочинку ім.Горького" від 25.12.2015р. №1/23</t>
  </si>
  <si>
    <t>Міська програма "Експлуатаційне утримання вулично-дорожньої мережі"  від 25.12.2015р. №1/24</t>
  </si>
  <si>
    <t>Міська програма "Утримання та благоустрій міських кладовищ"  від 25.12.2015р.  №1/25</t>
  </si>
  <si>
    <t>Міська програма "Утримання та благоустрій території Мелітопольського міського парку культури  і відпочінку ім. Горького" від 25.12.2015р.  №1/26</t>
  </si>
  <si>
    <t>Міська програма "Обслуговування мереж зовнішнього освітлення міста"  від 25.12.2015р.  №1/27</t>
  </si>
  <si>
    <t>Міська програма "Ремонт і утримання доріг загального користування місцевого значення, у тому числі тих, які суміщаються з дорогами державного значення"  від 25.12.2015р. №1/29</t>
  </si>
  <si>
    <t>Міська програма "Капітальні вкладення"  від 25.12.2015р. №1/7</t>
  </si>
  <si>
    <t>Міська програма "Капітальні видатки" від 25.12.2015р. № 1/6</t>
  </si>
  <si>
    <t>Міська програма "Капітальні видатки" від 25.12.2015р. №1/6</t>
  </si>
  <si>
    <t>Міська програма "Будівництво освітлення скверу" від 25.12.2015р. №1/5</t>
  </si>
  <si>
    <t>Міська програма "Призначення стипендії міського голови м. Мелітополя для обдарованих студентів міста" від 25.12.2015р. № 1/60</t>
  </si>
  <si>
    <t>Міська програма "Реалізіція заходів молодіжної політики" від 25.12.2015р.  №1/61</t>
  </si>
  <si>
    <t>Міська програма "Фінансова підтримка громадських організацій на реалізацію соціально-культурних проектів у місті Мелітополі"   від  25.12.2015р.  №1/63</t>
  </si>
  <si>
    <t>Міська програма 'Фінансова підтримка комунального підприємства 'Мелітопольський асфальто-бетонний завод' Мелітопольської міської ради Запорізької області"   від25.12.2015р.  №1/51</t>
  </si>
  <si>
    <t>Міська програма "Комплексна програма розвитку малого та серенього підприємництва в місті  Мелітополі Запорізької області на 2015-2016 роки"   від 25.12.2015р. №1/64</t>
  </si>
  <si>
    <t>Міська програма " Підтримка проекту грантової допомоги в рамках проекту людської безпеки "Кусаноне" від 25.12.2015р. №1/73</t>
  </si>
  <si>
    <t>до рішення ___ сесії</t>
  </si>
  <si>
    <t>Запорізької області  ___скликання</t>
  </si>
  <si>
    <t>Міська програма "Сприяння органів місцевого самоврядування обороноздатності, територіальної оборони та мобілізаційної підготовці у місті Мелітополі"   від 25.12.2015р. №1/3</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</si>
  <si>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25.12.2015р.  №1/62</t>
  </si>
  <si>
    <t>Міська програма "Підготовка кадрів для житлово-комунального господарства міста Мелітополя на 2012-2017 роки" від 07.08.2014 №5/20</t>
  </si>
  <si>
    <t xml:space="preserve">Міська програма " Збереження і використання культурної спадщини та розвитку туристичної галузі міста Мелітополя" від 25.12.2015 р. №1/49 </t>
  </si>
  <si>
    <t>Міська програма " Розвиток діяльності національно-культурних товариств м.Мелітополя" від 25.12.2015 р. №1/50</t>
  </si>
  <si>
    <t>Міська програма "Реалізація культурно-масових заходів" від 25.12.2015 р. №1/48</t>
  </si>
  <si>
    <t>Міська програма "Поповнення статутного капіталу КП 'Житломасив" ММР ЗО"  від25.12.2015р  № 1/19</t>
  </si>
  <si>
    <t xml:space="preserve">Міська програма "Фінансова підтримка громадських організацій інвалідів і ветеранів України у м. Мелітополі" від 29.01.2016 №3/1  </t>
  </si>
  <si>
    <t>Міська програма 'Погашення заборгованости комунального підприємства " Чистота - 2" від 29.01.2016 №3/7</t>
  </si>
  <si>
    <t>Міська програма 'Охорона та громадський порядок" від 26.02.2016 №</t>
  </si>
  <si>
    <t>Міська програма «Пожежна безпека» від 26.02.2016 №</t>
  </si>
  <si>
    <t>Міська програма "Придбання лічильників" від    .02.2016 №</t>
  </si>
  <si>
    <t xml:space="preserve">Міська програма "Капітальний ремонт КП "Комунальна власність" від     .02.2016 № </t>
  </si>
  <si>
    <t>Міська програма "Депутатська діяльність" від    .02.2016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</si>
</sst>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0"/>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8"/>
      <name val="Times New Roman"/>
      <family val="1"/>
      <charset val="204"/>
    </font>
    <font>
      <sz val="12"/>
      <color indexed="8"/>
      <name val="Times New Roman"/>
      <family val="1"/>
      <charset val="204"/>
    </font>
    <font>
      <b/>
      <sz val="14"/>
      <color indexed="8"/>
      <name val="Times New Roman"/>
      <family val="1"/>
      <charset val="204"/>
    </font>
    <font>
      <sz val="14"/>
      <color indexed="8"/>
      <name val="Times New Roman"/>
      <family val="1"/>
      <charset val="204"/>
    </font>
    <font>
      <b/>
      <sz val="12"/>
      <color indexed="8"/>
      <name val="Times New Roman"/>
      <family val="1"/>
      <charset val="204"/>
    </font>
    <font>
      <b/>
      <sz val="11"/>
      <color indexed="8"/>
      <name val="Times New Roman"/>
      <family val="1"/>
      <charset val="204"/>
    </font>
    <font>
      <b/>
      <sz val="10"/>
      <color indexed="8"/>
      <name val="Times New Roman"/>
      <family val="1"/>
      <charset val="204"/>
    </font>
    <font>
      <i/>
      <sz val="12"/>
      <color indexed="8"/>
      <name val="Times New Roman"/>
      <family val="1"/>
      <charset val="204"/>
    </font>
    <font>
      <i/>
      <sz val="12"/>
      <color indexed="8"/>
      <name val="Arial Cyr"/>
      <family val="1"/>
      <charset val="1"/>
    </font>
    <font>
      <i/>
      <sz val="14"/>
      <color indexed="8"/>
      <name val="Times New Roman"/>
      <family val="1"/>
      <charset val="204"/>
    </font>
    <font>
      <i/>
      <sz val="12"/>
      <name val="Times New Roman"/>
      <family val="1"/>
      <charset val="204"/>
    </font>
    <font>
      <b/>
      <i/>
      <sz val="12"/>
      <color indexed="8"/>
      <name val="Times New Roman"/>
      <family val="1"/>
      <charset val="204"/>
    </font>
    <font>
      <sz val="12"/>
      <name val="Times New Roman"/>
      <family val="1"/>
      <charset val="204"/>
    </font>
    <font>
      <sz val="12"/>
      <color indexed="8"/>
      <name val="Arial"/>
      <family val="2"/>
      <charset val="204"/>
    </font>
    <font>
      <sz val="10"/>
      <color indexed="8"/>
      <name val="Arial Cyr"/>
      <family val="2"/>
      <charset val="204"/>
    </font>
    <font>
      <sz val="8"/>
      <name val="Arial Cyr"/>
      <family val="2"/>
      <charset val="204"/>
    </font>
    <font>
      <sz val="10"/>
      <name val="Arial Cyr"/>
      <family val="2"/>
      <charset val="204"/>
    </font>
  </fonts>
  <fills count="28">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64"/>
      </patternFill>
    </fill>
    <fill>
      <patternFill patternType="solid">
        <fgColor indexed="41"/>
        <bgColor indexed="64"/>
      </patternFill>
    </fill>
    <fill>
      <patternFill patternType="solid">
        <fgColor indexed="41"/>
        <bgColor indexed="26"/>
      </patternFill>
    </fill>
    <fill>
      <patternFill patternType="solid">
        <fgColor indexed="48"/>
        <bgColor indexed="64"/>
      </patternFill>
    </fill>
  </fills>
  <borders count="6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3"/>
      </left>
      <right style="thin">
        <color indexed="63"/>
      </right>
      <top style="medium">
        <color indexed="63"/>
      </top>
      <bottom/>
      <diagonal/>
    </border>
    <border>
      <left/>
      <right style="thin">
        <color indexed="63"/>
      </right>
      <top style="medium">
        <color indexed="63"/>
      </top>
      <bottom/>
      <diagonal/>
    </border>
    <border>
      <left style="thin">
        <color indexed="63"/>
      </left>
      <right style="thin">
        <color indexed="63"/>
      </right>
      <top style="medium">
        <color indexed="63"/>
      </top>
      <bottom/>
      <diagonal/>
    </border>
    <border>
      <left style="thin">
        <color indexed="63"/>
      </left>
      <right style="medium">
        <color indexed="63"/>
      </right>
      <top style="medium">
        <color indexed="63"/>
      </top>
      <bottom/>
      <diagonal/>
    </border>
    <border>
      <left style="medium">
        <color indexed="63"/>
      </left>
      <right style="thin">
        <color indexed="63"/>
      </right>
      <top style="medium">
        <color indexed="63"/>
      </top>
      <bottom style="medium">
        <color indexed="63"/>
      </bottom>
      <diagonal/>
    </border>
    <border>
      <left/>
      <right style="thin">
        <color indexed="63"/>
      </right>
      <top style="medium">
        <color indexed="63"/>
      </top>
      <bottom style="medium">
        <color indexed="63"/>
      </bottom>
      <diagonal/>
    </border>
    <border>
      <left style="thin">
        <color indexed="63"/>
      </left>
      <right style="thin">
        <color indexed="63"/>
      </right>
      <top style="medium">
        <color indexed="63"/>
      </top>
      <bottom style="medium">
        <color indexed="63"/>
      </bottom>
      <diagonal/>
    </border>
    <border>
      <left style="medium">
        <color indexed="63"/>
      </left>
      <right style="thin">
        <color indexed="63"/>
      </right>
      <top/>
      <bottom style="thin">
        <color indexed="63"/>
      </bottom>
      <diagonal/>
    </border>
    <border>
      <left style="medium">
        <color indexed="63"/>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right/>
      <top style="medium">
        <color indexed="63"/>
      </top>
      <bottom style="medium">
        <color indexed="63"/>
      </bottom>
      <diagonal/>
    </border>
    <border>
      <left style="thin">
        <color indexed="63"/>
      </left>
      <right style="medium">
        <color indexed="63"/>
      </right>
      <top style="medium">
        <color indexed="63"/>
      </top>
      <bottom style="medium">
        <color indexed="63"/>
      </bottom>
      <diagonal/>
    </border>
    <border>
      <left style="medium">
        <color indexed="63"/>
      </left>
      <right style="thin">
        <color indexed="63"/>
      </right>
      <top style="thin">
        <color indexed="63"/>
      </top>
      <bottom/>
      <diagonal/>
    </border>
    <border>
      <left/>
      <right style="thin">
        <color indexed="63"/>
      </right>
      <top style="thin">
        <color indexed="63"/>
      </top>
      <bottom/>
      <diagonal/>
    </border>
    <border>
      <left style="thin">
        <color indexed="63"/>
      </left>
      <right style="medium">
        <color indexed="63"/>
      </right>
      <top style="thin">
        <color indexed="63"/>
      </top>
      <bottom/>
      <diagonal/>
    </border>
    <border>
      <left style="thin">
        <color indexed="63"/>
      </left>
      <right style="thin">
        <color indexed="63"/>
      </right>
      <top/>
      <bottom style="thin">
        <color indexed="63"/>
      </bottom>
      <diagonal/>
    </border>
    <border>
      <left style="medium">
        <color indexed="63"/>
      </left>
      <right style="thin">
        <color indexed="63"/>
      </right>
      <top style="hair">
        <color indexed="8"/>
      </top>
      <bottom style="hair">
        <color indexed="8"/>
      </bottom>
      <diagonal/>
    </border>
    <border>
      <left/>
      <right style="thin">
        <color indexed="63"/>
      </right>
      <top style="hair">
        <color indexed="8"/>
      </top>
      <bottom style="hair">
        <color indexed="8"/>
      </bottom>
      <diagonal/>
    </border>
    <border>
      <left/>
      <right/>
      <top style="hair">
        <color indexed="8"/>
      </top>
      <bottom style="hair">
        <color indexed="8"/>
      </bottom>
      <diagonal/>
    </border>
    <border>
      <left/>
      <right style="thin">
        <color indexed="63"/>
      </right>
      <top/>
      <bottom style="thin">
        <color indexed="63"/>
      </bottom>
      <diagonal/>
    </border>
    <border>
      <left style="thin">
        <color indexed="63"/>
      </left>
      <right style="thin">
        <color indexed="63"/>
      </right>
      <top/>
      <bottom/>
      <diagonal/>
    </border>
    <border>
      <left style="thin">
        <color indexed="63"/>
      </left>
      <right/>
      <top style="thin">
        <color indexed="63"/>
      </top>
      <bottom/>
      <diagonal/>
    </border>
    <border>
      <left/>
      <right style="thin">
        <color indexed="63"/>
      </right>
      <top style="thin">
        <color indexed="63"/>
      </top>
      <bottom style="thin">
        <color indexed="63"/>
      </bottom>
      <diagonal/>
    </border>
    <border>
      <left/>
      <right style="thin">
        <color indexed="63"/>
      </right>
      <top/>
      <bottom/>
      <diagonal/>
    </border>
    <border>
      <left/>
      <right style="thin">
        <color indexed="63"/>
      </right>
      <top/>
      <bottom style="medium">
        <color indexed="63"/>
      </bottom>
      <diagonal/>
    </border>
    <border>
      <left style="medium">
        <color indexed="63"/>
      </left>
      <right/>
      <top/>
      <bottom/>
      <diagonal/>
    </border>
    <border>
      <left style="medium">
        <color indexed="63"/>
      </left>
      <right style="medium">
        <color indexed="63"/>
      </right>
      <top style="medium">
        <color indexed="63"/>
      </top>
      <bottom style="medium">
        <color indexed="63"/>
      </bottom>
      <diagonal/>
    </border>
    <border>
      <left style="thin">
        <color indexed="63"/>
      </left>
      <right/>
      <top style="medium">
        <color indexed="63"/>
      </top>
      <bottom style="medium">
        <color indexed="63"/>
      </bottom>
      <diagonal/>
    </border>
    <border>
      <left style="thin">
        <color indexed="63"/>
      </left>
      <right style="medium">
        <color indexed="63"/>
      </right>
      <top/>
      <bottom style="thin">
        <color indexed="63"/>
      </bottom>
      <diagonal/>
    </border>
    <border>
      <left style="thin">
        <color indexed="63"/>
      </left>
      <right style="thin">
        <color indexed="63"/>
      </right>
      <top/>
      <bottom style="medium">
        <color indexed="63"/>
      </bottom>
      <diagonal/>
    </border>
    <border>
      <left style="medium">
        <color indexed="63"/>
      </left>
      <right/>
      <top style="thin">
        <color indexed="63"/>
      </top>
      <bottom style="thin">
        <color indexed="63"/>
      </bottom>
      <diagonal/>
    </border>
    <border>
      <left style="medium">
        <color indexed="63"/>
      </left>
      <right style="thin">
        <color indexed="63"/>
      </right>
      <top/>
      <bottom/>
      <diagonal/>
    </border>
    <border>
      <left style="thin">
        <color indexed="63"/>
      </left>
      <right style="medium">
        <color indexed="63"/>
      </right>
      <top style="thin">
        <color indexed="63"/>
      </top>
      <bottom style="thin">
        <color indexed="63"/>
      </bottom>
      <diagonal/>
    </border>
    <border>
      <left style="thin">
        <color indexed="63"/>
      </left>
      <right/>
      <top/>
      <bottom style="thin">
        <color indexed="63"/>
      </bottom>
      <diagonal/>
    </border>
    <border>
      <left style="thin">
        <color indexed="63"/>
      </left>
      <right style="medium">
        <color indexed="63"/>
      </right>
      <top/>
      <bottom/>
      <diagonal/>
    </border>
    <border>
      <left/>
      <right/>
      <top/>
      <bottom style="thin">
        <color indexed="63"/>
      </bottom>
      <diagonal/>
    </border>
    <border>
      <left/>
      <right/>
      <top style="thin">
        <color indexed="63"/>
      </top>
      <bottom style="thin">
        <color indexed="63"/>
      </bottom>
      <diagonal/>
    </border>
    <border>
      <left style="thin">
        <color indexed="63"/>
      </left>
      <right/>
      <top/>
      <bottom/>
      <diagonal/>
    </border>
    <border>
      <left/>
      <right style="medium">
        <color indexed="63"/>
      </right>
      <top/>
      <bottom/>
      <diagonal/>
    </border>
    <border>
      <left style="thin">
        <color indexed="63"/>
      </left>
      <right/>
      <top style="thin">
        <color indexed="63"/>
      </top>
      <bottom style="thin">
        <color indexed="63"/>
      </bottom>
      <diagonal/>
    </border>
    <border>
      <left/>
      <right/>
      <top style="thin">
        <color indexed="63"/>
      </top>
      <bottom/>
      <diagonal/>
    </border>
    <border>
      <left style="hair">
        <color indexed="8"/>
      </left>
      <right style="thin">
        <color indexed="63"/>
      </right>
      <top style="hair">
        <color indexed="8"/>
      </top>
      <bottom style="hair">
        <color indexed="8"/>
      </bottom>
      <diagonal/>
    </border>
    <border>
      <left style="thin">
        <color indexed="63"/>
      </left>
      <right style="thin">
        <color indexed="63"/>
      </right>
      <top style="hair">
        <color indexed="8"/>
      </top>
      <bottom style="hair">
        <color indexed="8"/>
      </bottom>
      <diagonal/>
    </border>
    <border>
      <left style="thin">
        <color indexed="63"/>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thin">
        <color indexed="63"/>
      </left>
      <right style="medium">
        <color indexed="63"/>
      </right>
      <top style="medium">
        <color indexed="63"/>
      </top>
      <bottom style="thin">
        <color indexed="63"/>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3"/>
      </left>
      <right style="medium">
        <color indexed="63"/>
      </right>
      <top/>
      <bottom style="medium">
        <color indexed="63"/>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7" borderId="1" applyNumberFormat="0" applyAlignment="0" applyProtection="0"/>
    <xf numFmtId="0" fontId="4" fillId="20" borderId="2" applyNumberFormat="0" applyAlignment="0" applyProtection="0"/>
    <xf numFmtId="0" fontId="5" fillId="20" borderId="1" applyNumberFormat="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0" borderId="6" applyNumberFormat="0" applyFill="0" applyAlignment="0" applyProtection="0"/>
    <xf numFmtId="0" fontId="10" fillId="21" borderId="7" applyNumberFormat="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3" borderId="0" applyNumberFormat="0" applyBorder="0" applyAlignment="0" applyProtection="0"/>
    <xf numFmtId="0" fontId="14" fillId="0" borderId="0" applyNumberFormat="0" applyFill="0" applyBorder="0" applyAlignment="0" applyProtection="0"/>
    <xf numFmtId="0" fontId="34" fillId="23" borderId="8" applyNumberFormat="0" applyAlignment="0" applyProtection="0"/>
    <xf numFmtId="0" fontId="15" fillId="0" borderId="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cellStyleXfs>
  <cellXfs count="187">
    <xf numFmtId="0" fontId="0" fillId="0" borderId="0" xfId="0"/>
    <xf numFmtId="0" fontId="18" fillId="0" borderId="0" xfId="0" applyFont="1"/>
    <xf numFmtId="0" fontId="19" fillId="0" borderId="0" xfId="0" applyFont="1"/>
    <xf numFmtId="0" fontId="21" fillId="0" borderId="0" xfId="0" applyFont="1"/>
    <xf numFmtId="0" fontId="22" fillId="0" borderId="10" xfId="0" applyFont="1" applyBorder="1" applyAlignment="1">
      <alignment horizontal="center" wrapText="1"/>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2" xfId="0" applyNumberFormat="1" applyFont="1" applyFill="1" applyBorder="1" applyAlignment="1" applyProtection="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4" fillId="0" borderId="14" xfId="0" applyFont="1" applyFill="1" applyBorder="1"/>
    <xf numFmtId="49" fontId="22" fillId="0" borderId="15" xfId="0" applyNumberFormat="1" applyFont="1" applyFill="1" applyBorder="1" applyAlignment="1" applyProtection="1">
      <alignment horizontal="center" vertical="top" wrapText="1"/>
      <protection locked="0"/>
    </xf>
    <xf numFmtId="0" fontId="22" fillId="0" borderId="16" xfId="0" applyFont="1" applyFill="1" applyBorder="1" applyAlignment="1" applyProtection="1">
      <alignment vertical="top" wrapText="1"/>
      <protection locked="0"/>
    </xf>
    <xf numFmtId="0" fontId="22" fillId="0" borderId="15" xfId="0" applyFont="1" applyFill="1" applyBorder="1" applyAlignment="1">
      <alignment horizontal="center" vertical="center" wrapText="1"/>
    </xf>
    <xf numFmtId="1" fontId="22" fillId="0" borderId="16" xfId="0" applyNumberFormat="1" applyFont="1" applyFill="1" applyBorder="1" applyAlignment="1">
      <alignment horizontal="center" vertical="center" wrapText="1"/>
    </xf>
    <xf numFmtId="0" fontId="20" fillId="0" borderId="0" xfId="0" applyFont="1" applyFill="1"/>
    <xf numFmtId="0" fontId="24" fillId="0" borderId="0" xfId="0" applyFont="1" applyFill="1"/>
    <xf numFmtId="0" fontId="18" fillId="0" borderId="17" xfId="0" applyFont="1" applyBorder="1"/>
    <xf numFmtId="0" fontId="18" fillId="0" borderId="18" xfId="0" applyFont="1" applyBorder="1"/>
    <xf numFmtId="0" fontId="25" fillId="0" borderId="2" xfId="0" applyFont="1" applyFill="1" applyBorder="1" applyAlignment="1" applyProtection="1">
      <alignment vertical="top" wrapText="1"/>
      <protection locked="0"/>
    </xf>
    <xf numFmtId="0" fontId="25" fillId="0" borderId="19" xfId="0" applyFont="1" applyFill="1" applyBorder="1" applyAlignment="1" applyProtection="1">
      <alignment vertical="top" wrapText="1"/>
      <protection locked="0"/>
    </xf>
    <xf numFmtId="0" fontId="19" fillId="0" borderId="2" xfId="0" applyFont="1" applyBorder="1" applyAlignment="1" applyProtection="1">
      <alignment vertical="top" wrapText="1"/>
      <protection locked="0"/>
    </xf>
    <xf numFmtId="0" fontId="28" fillId="0" borderId="2" xfId="0" applyFont="1" applyFill="1" applyBorder="1" applyAlignment="1" applyProtection="1">
      <alignment vertical="center" wrapText="1"/>
      <protection locked="0"/>
    </xf>
    <xf numFmtId="0" fontId="28" fillId="0" borderId="2" xfId="0" applyFont="1" applyFill="1" applyBorder="1" applyAlignment="1" applyProtection="1">
      <alignment vertical="top" wrapText="1"/>
      <protection locked="0"/>
    </xf>
    <xf numFmtId="49" fontId="22" fillId="0" borderId="15" xfId="0" applyNumberFormat="1" applyFont="1" applyFill="1" applyBorder="1" applyAlignment="1" applyProtection="1">
      <alignment horizontal="center" vertical="center" wrapText="1"/>
      <protection locked="0"/>
    </xf>
    <xf numFmtId="49" fontId="22" fillId="0" borderId="20" xfId="0" applyNumberFormat="1" applyFont="1" applyFill="1" applyBorder="1" applyAlignment="1" applyProtection="1">
      <alignment horizontal="center" vertical="center" wrapText="1"/>
      <protection locked="0"/>
    </xf>
    <xf numFmtId="0" fontId="29" fillId="0" borderId="16" xfId="0" applyFont="1" applyFill="1" applyBorder="1"/>
    <xf numFmtId="0" fontId="22" fillId="0" borderId="16" xfId="0" applyFont="1" applyFill="1" applyBorder="1" applyAlignment="1">
      <alignment horizontal="center" vertical="center"/>
    </xf>
    <xf numFmtId="0" fontId="22" fillId="0" borderId="21" xfId="0" applyFont="1" applyFill="1" applyBorder="1" applyAlignment="1">
      <alignment horizontal="center" vertical="center"/>
    </xf>
    <xf numFmtId="0" fontId="18" fillId="0" borderId="22" xfId="0" applyFont="1" applyBorder="1"/>
    <xf numFmtId="49" fontId="19" fillId="0" borderId="23" xfId="0" applyNumberFormat="1" applyFont="1" applyBorder="1" applyAlignment="1" applyProtection="1">
      <alignment horizontal="center" vertical="center" wrapText="1"/>
      <protection locked="0"/>
    </xf>
    <xf numFmtId="0" fontId="19" fillId="0" borderId="19" xfId="0" applyFont="1" applyBorder="1" applyAlignment="1">
      <alignment horizontal="center" vertical="center"/>
    </xf>
    <xf numFmtId="0" fontId="19" fillId="0" borderId="24" xfId="0" applyFont="1" applyBorder="1" applyAlignment="1">
      <alignment horizontal="center" vertical="center" wrapText="1"/>
    </xf>
    <xf numFmtId="0" fontId="18" fillId="0" borderId="14" xfId="0" applyFont="1" applyBorder="1"/>
    <xf numFmtId="0" fontId="29" fillId="0" borderId="15"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19" fillId="0" borderId="25" xfId="0" applyFont="1" applyFill="1" applyBorder="1" applyAlignment="1">
      <alignment horizontal="center" vertical="center"/>
    </xf>
    <xf numFmtId="0" fontId="19" fillId="0" borderId="2" xfId="0" applyFont="1" applyFill="1" applyBorder="1" applyAlignment="1">
      <alignment horizontal="center" vertical="center"/>
    </xf>
    <xf numFmtId="0" fontId="18" fillId="0" borderId="26" xfId="0" applyFont="1" applyBorder="1"/>
    <xf numFmtId="0" fontId="29" fillId="0" borderId="27" xfId="0" applyFont="1" applyFill="1" applyBorder="1" applyAlignment="1" applyProtection="1">
      <alignment vertical="top" wrapText="1"/>
      <protection locked="0"/>
    </xf>
    <xf numFmtId="0" fontId="18" fillId="0" borderId="28" xfId="0" applyFont="1" applyBorder="1"/>
    <xf numFmtId="49" fontId="22" fillId="0" borderId="15" xfId="0" applyNumberFormat="1" applyFont="1" applyFill="1" applyBorder="1" applyAlignment="1" applyProtection="1">
      <alignment horizontal="center" vertical="center"/>
      <protection locked="0"/>
    </xf>
    <xf numFmtId="0" fontId="22" fillId="0" borderId="16" xfId="0" applyFont="1" applyFill="1" applyBorder="1" applyAlignment="1">
      <alignment vertical="center" wrapText="1"/>
    </xf>
    <xf numFmtId="0" fontId="22" fillId="0" borderId="21" xfId="0" applyFont="1" applyFill="1" applyBorder="1" applyAlignment="1">
      <alignment horizontal="center" vertical="center" wrapText="1"/>
    </xf>
    <xf numFmtId="49" fontId="19" fillId="0" borderId="29" xfId="0" applyNumberFormat="1" applyFont="1" applyFill="1" applyBorder="1" applyAlignment="1" applyProtection="1">
      <alignment horizontal="center" vertical="center"/>
      <protection locked="0"/>
    </xf>
    <xf numFmtId="0" fontId="25" fillId="0" borderId="30" xfId="0" applyFont="1" applyFill="1" applyBorder="1" applyAlignment="1" applyProtection="1">
      <alignment horizontal="left" vertical="top" wrapText="1"/>
      <protection locked="0"/>
    </xf>
    <xf numFmtId="0" fontId="24" fillId="0" borderId="0" xfId="0" applyFont="1"/>
    <xf numFmtId="0" fontId="25" fillId="0" borderId="31" xfId="0" applyFont="1" applyBorder="1" applyAlignment="1">
      <alignment horizontal="left" wrapText="1"/>
    </xf>
    <xf numFmtId="49" fontId="19" fillId="0" borderId="32" xfId="0" applyNumberFormat="1" applyFont="1" applyFill="1" applyBorder="1" applyAlignment="1" applyProtection="1">
      <alignment horizontal="center" vertical="top" wrapText="1"/>
      <protection locked="0"/>
    </xf>
    <xf numFmtId="49" fontId="19" fillId="0" borderId="33" xfId="0" applyNumberFormat="1" applyFont="1" applyFill="1" applyBorder="1" applyAlignment="1" applyProtection="1">
      <alignment horizontal="center" vertical="top" wrapText="1"/>
      <protection locked="0"/>
    </xf>
    <xf numFmtId="49" fontId="19" fillId="0" borderId="34" xfId="0" applyNumberFormat="1" applyFont="1" applyFill="1" applyBorder="1" applyAlignment="1" applyProtection="1">
      <alignment horizontal="center" vertical="top" wrapText="1"/>
      <protection locked="0"/>
    </xf>
    <xf numFmtId="0" fontId="18" fillId="0" borderId="35" xfId="0" applyFont="1" applyBorder="1"/>
    <xf numFmtId="49" fontId="19" fillId="0" borderId="19" xfId="0" applyNumberFormat="1" applyFont="1" applyFill="1" applyBorder="1" applyAlignment="1" applyProtection="1">
      <alignment horizontal="center" vertical="top" wrapText="1"/>
      <protection locked="0"/>
    </xf>
    <xf numFmtId="0" fontId="18" fillId="0" borderId="36" xfId="0" applyFont="1" applyBorder="1"/>
    <xf numFmtId="0" fontId="22" fillId="0" borderId="36" xfId="0" applyFont="1" applyFill="1" applyBorder="1" applyAlignment="1" applyProtection="1">
      <alignment horizontal="center" vertical="top"/>
      <protection locked="0"/>
    </xf>
    <xf numFmtId="0" fontId="22" fillId="0" borderId="15" xfId="0" applyFont="1" applyFill="1" applyBorder="1" applyAlignment="1" applyProtection="1">
      <alignment horizontal="center" vertical="top"/>
      <protection locked="0"/>
    </xf>
    <xf numFmtId="0" fontId="22" fillId="0" borderId="37" xfId="0" applyFont="1" applyFill="1" applyBorder="1" applyAlignment="1" applyProtection="1">
      <alignment vertical="top" wrapText="1"/>
      <protection locked="0"/>
    </xf>
    <xf numFmtId="0" fontId="19" fillId="0" borderId="14" xfId="0" applyFont="1" applyFill="1" applyBorder="1"/>
    <xf numFmtId="1" fontId="22" fillId="0" borderId="16" xfId="0" applyNumberFormat="1" applyFont="1" applyFill="1" applyBorder="1" applyAlignment="1">
      <alignment horizontal="center" vertical="center"/>
    </xf>
    <xf numFmtId="0" fontId="31" fillId="0" borderId="0" xfId="0" applyFont="1"/>
    <xf numFmtId="0" fontId="32" fillId="0" borderId="0" xfId="0" applyFont="1"/>
    <xf numFmtId="0" fontId="28" fillId="0" borderId="32" xfId="0" applyFont="1" applyFill="1" applyBorder="1" applyAlignment="1" applyProtection="1">
      <alignment vertical="top" wrapText="1"/>
      <protection locked="0"/>
    </xf>
    <xf numFmtId="49" fontId="30" fillId="0" borderId="32" xfId="0" applyNumberFormat="1" applyFont="1" applyFill="1" applyBorder="1" applyAlignment="1" applyProtection="1">
      <alignment horizontal="center" vertical="center" wrapText="1"/>
      <protection locked="0"/>
    </xf>
    <xf numFmtId="0" fontId="30" fillId="0" borderId="2" xfId="0" applyFont="1" applyFill="1" applyBorder="1" applyAlignment="1">
      <alignment wrapText="1"/>
    </xf>
    <xf numFmtId="0" fontId="30" fillId="0" borderId="2" xfId="0" applyFont="1" applyFill="1" applyBorder="1" applyAlignment="1">
      <alignment horizontal="center" vertical="center" wrapText="1"/>
    </xf>
    <xf numFmtId="0" fontId="30" fillId="0" borderId="38" xfId="0" applyFont="1" applyFill="1" applyBorder="1" applyAlignment="1">
      <alignment horizontal="center" vertical="center" wrapText="1"/>
    </xf>
    <xf numFmtId="49" fontId="30" fillId="0" borderId="33" xfId="0" applyNumberFormat="1" applyFont="1" applyFill="1" applyBorder="1" applyAlignment="1" applyProtection="1">
      <alignment horizontal="center" vertical="center" wrapText="1"/>
      <protection locked="0"/>
    </xf>
    <xf numFmtId="0" fontId="30" fillId="0" borderId="25" xfId="0" applyFont="1" applyFill="1" applyBorder="1" applyAlignment="1">
      <alignment vertical="center" wrapText="1"/>
    </xf>
    <xf numFmtId="0" fontId="30" fillId="0" borderId="30" xfId="0" applyFont="1" applyFill="1" applyBorder="1" applyAlignment="1">
      <alignment horizontal="center" vertical="center" wrapText="1"/>
    </xf>
    <xf numFmtId="49" fontId="30" fillId="0" borderId="25" xfId="0" applyNumberFormat="1" applyFont="1" applyFill="1" applyBorder="1" applyAlignment="1" applyProtection="1">
      <alignment horizontal="center" vertical="center" wrapText="1"/>
      <protection locked="0"/>
    </xf>
    <xf numFmtId="0" fontId="30" fillId="0" borderId="2" xfId="0" applyFont="1" applyFill="1" applyBorder="1" applyAlignment="1">
      <alignment vertical="center" wrapText="1"/>
    </xf>
    <xf numFmtId="0" fontId="30" fillId="0" borderId="25" xfId="0" applyFont="1" applyFill="1" applyBorder="1" applyAlignment="1">
      <alignment horizontal="center" vertical="center" wrapText="1"/>
    </xf>
    <xf numFmtId="0" fontId="25" fillId="0" borderId="39" xfId="0" applyFont="1" applyFill="1" applyBorder="1" applyAlignment="1" applyProtection="1">
      <alignment horizontal="left" vertical="top" wrapText="1"/>
      <protection locked="0"/>
    </xf>
    <xf numFmtId="0" fontId="18" fillId="24" borderId="18" xfId="0" applyFont="1" applyFill="1" applyBorder="1"/>
    <xf numFmtId="0" fontId="18" fillId="24" borderId="0" xfId="0" applyFont="1" applyFill="1"/>
    <xf numFmtId="0" fontId="18" fillId="25" borderId="18" xfId="0" applyFont="1" applyFill="1" applyBorder="1"/>
    <xf numFmtId="0" fontId="18" fillId="25" borderId="0" xfId="0" applyFont="1" applyFill="1"/>
    <xf numFmtId="0" fontId="18" fillId="25" borderId="22" xfId="0" applyFont="1" applyFill="1" applyBorder="1"/>
    <xf numFmtId="0" fontId="18" fillId="25" borderId="17" xfId="0" applyFont="1" applyFill="1" applyBorder="1"/>
    <xf numFmtId="0" fontId="18" fillId="25" borderId="35" xfId="0" applyFont="1" applyFill="1" applyBorder="1"/>
    <xf numFmtId="49" fontId="19" fillId="25" borderId="0" xfId="0" applyNumberFormat="1" applyFont="1" applyFill="1" applyBorder="1" applyAlignment="1" applyProtection="1">
      <alignment horizontal="center" vertical="center" wrapText="1"/>
      <protection locked="0"/>
    </xf>
    <xf numFmtId="0" fontId="19" fillId="25" borderId="0" xfId="0" applyFont="1" applyFill="1" applyBorder="1" applyAlignment="1">
      <alignment wrapText="1"/>
    </xf>
    <xf numFmtId="0" fontId="25" fillId="25" borderId="0" xfId="0" applyFont="1" applyFill="1" applyBorder="1" applyAlignment="1" applyProtection="1">
      <alignment vertical="top" wrapText="1"/>
      <protection locked="0"/>
    </xf>
    <xf numFmtId="0" fontId="19" fillId="25" borderId="0" xfId="0" applyFont="1" applyFill="1" applyBorder="1" applyAlignment="1">
      <alignment horizontal="center"/>
    </xf>
    <xf numFmtId="0" fontId="21" fillId="25" borderId="0" xfId="0" applyFont="1" applyFill="1"/>
    <xf numFmtId="0" fontId="18" fillId="26" borderId="18" xfId="0" applyFont="1" applyFill="1" applyBorder="1"/>
    <xf numFmtId="0" fontId="18" fillId="26" borderId="0" xfId="0" applyFont="1" applyFill="1"/>
    <xf numFmtId="0" fontId="24" fillId="25" borderId="0" xfId="0" applyFont="1" applyFill="1"/>
    <xf numFmtId="0" fontId="18" fillId="27" borderId="18" xfId="0" applyFont="1" applyFill="1" applyBorder="1"/>
    <xf numFmtId="0" fontId="18" fillId="27" borderId="0" xfId="0" applyFont="1" applyFill="1"/>
    <xf numFmtId="0" fontId="18" fillId="27" borderId="40" xfId="0" applyFont="1" applyFill="1" applyBorder="1"/>
    <xf numFmtId="0" fontId="18" fillId="25" borderId="41" xfId="0" applyFont="1" applyFill="1" applyBorder="1"/>
    <xf numFmtId="0" fontId="18" fillId="27" borderId="22" xfId="0" applyFont="1" applyFill="1" applyBorder="1"/>
    <xf numFmtId="49" fontId="19" fillId="0" borderId="29" xfId="0" applyNumberFormat="1" applyFont="1" applyFill="1" applyBorder="1" applyAlignment="1" applyProtection="1">
      <alignment horizontal="center" vertical="center" wrapText="1"/>
      <protection locked="0"/>
    </xf>
    <xf numFmtId="0" fontId="19" fillId="0" borderId="25" xfId="0" applyFont="1" applyFill="1" applyBorder="1" applyAlignment="1">
      <alignment wrapText="1"/>
    </xf>
    <xf numFmtId="0" fontId="25" fillId="0" borderId="25" xfId="0" applyFont="1" applyFill="1" applyBorder="1" applyAlignment="1" applyProtection="1">
      <alignment vertical="center" wrapText="1"/>
      <protection locked="0"/>
    </xf>
    <xf numFmtId="0" fontId="19" fillId="0" borderId="25" xfId="0" applyFont="1" applyFill="1" applyBorder="1" applyAlignment="1">
      <alignment horizontal="center" vertical="center" wrapText="1"/>
    </xf>
    <xf numFmtId="0" fontId="19" fillId="0" borderId="38" xfId="0" applyFont="1" applyFill="1" applyBorder="1" applyAlignment="1">
      <alignment horizontal="center" vertical="center" wrapText="1"/>
    </xf>
    <xf numFmtId="49" fontId="19" fillId="0" borderId="32" xfId="0" applyNumberFormat="1" applyFont="1" applyFill="1" applyBorder="1" applyAlignment="1" applyProtection="1">
      <alignment horizontal="center" vertical="center" wrapText="1"/>
      <protection locked="0"/>
    </xf>
    <xf numFmtId="0" fontId="19" fillId="0" borderId="2" xfId="0" applyFont="1" applyFill="1" applyBorder="1" applyAlignment="1">
      <alignment wrapText="1"/>
    </xf>
    <xf numFmtId="0" fontId="25" fillId="0" borderId="2" xfId="0" applyFont="1" applyFill="1" applyBorder="1" applyAlignment="1" applyProtection="1">
      <alignment vertical="center" wrapText="1"/>
      <protection locked="0"/>
    </xf>
    <xf numFmtId="0" fontId="19" fillId="0" borderId="2" xfId="0" applyFont="1" applyFill="1" applyBorder="1" applyAlignment="1">
      <alignment horizontal="center" vertical="center" wrapText="1"/>
    </xf>
    <xf numFmtId="0" fontId="19" fillId="0" borderId="42" xfId="0" applyFont="1" applyFill="1" applyBorder="1" applyAlignment="1">
      <alignment horizontal="center" vertical="center" wrapText="1"/>
    </xf>
    <xf numFmtId="0" fontId="19" fillId="0" borderId="2" xfId="0" applyFont="1" applyFill="1" applyBorder="1" applyAlignment="1">
      <alignment vertical="top" wrapText="1"/>
    </xf>
    <xf numFmtId="0" fontId="19" fillId="0" borderId="2" xfId="0" applyFont="1" applyFill="1" applyBorder="1" applyAlignment="1">
      <alignment vertical="center" wrapText="1"/>
    </xf>
    <xf numFmtId="0" fontId="25" fillId="0" borderId="32" xfId="0" applyFont="1" applyFill="1" applyBorder="1" applyAlignment="1" applyProtection="1">
      <alignment vertical="top" wrapText="1"/>
      <protection locked="0"/>
    </xf>
    <xf numFmtId="0" fontId="25" fillId="0" borderId="32" xfId="0" applyFont="1" applyFill="1" applyBorder="1" applyAlignment="1" applyProtection="1">
      <alignment vertical="center" wrapText="1"/>
      <protection locked="0"/>
    </xf>
    <xf numFmtId="49" fontId="19" fillId="0" borderId="33" xfId="0" applyNumberFormat="1" applyFont="1" applyFill="1" applyBorder="1" applyAlignment="1" applyProtection="1">
      <alignment horizontal="center" vertical="center" wrapText="1"/>
      <protection locked="0"/>
    </xf>
    <xf numFmtId="0" fontId="19" fillId="0" borderId="19" xfId="0" applyFont="1" applyFill="1" applyBorder="1" applyAlignment="1">
      <alignment horizontal="left" vertical="center" wrapText="1"/>
    </xf>
    <xf numFmtId="0" fontId="19" fillId="0" borderId="30" xfId="0" applyFont="1" applyFill="1" applyBorder="1" applyAlignment="1">
      <alignment horizontal="center" vertical="center" wrapText="1"/>
    </xf>
    <xf numFmtId="0" fontId="19" fillId="0" borderId="2" xfId="0" applyFont="1" applyFill="1" applyBorder="1" applyAlignment="1" applyProtection="1">
      <alignment vertical="top" wrapText="1"/>
      <protection locked="0"/>
    </xf>
    <xf numFmtId="0" fontId="19" fillId="0" borderId="19" xfId="0" applyFont="1" applyFill="1" applyBorder="1"/>
    <xf numFmtId="0" fontId="25" fillId="0" borderId="30" xfId="0" applyFont="1" applyFill="1" applyBorder="1" applyAlignment="1" applyProtection="1">
      <alignment vertical="top" wrapText="1"/>
      <protection locked="0"/>
    </xf>
    <xf numFmtId="0" fontId="26" fillId="0" borderId="2" xfId="0" applyFont="1" applyFill="1" applyBorder="1" applyAlignment="1" applyProtection="1">
      <alignment vertical="top" wrapText="1"/>
      <protection locked="0"/>
    </xf>
    <xf numFmtId="49" fontId="30" fillId="0" borderId="2" xfId="0" applyNumberFormat="1" applyFont="1" applyFill="1" applyBorder="1" applyAlignment="1" applyProtection="1">
      <alignment horizontal="center" vertical="center" wrapText="1"/>
      <protection locked="0"/>
    </xf>
    <xf numFmtId="0" fontId="28" fillId="0" borderId="19" xfId="0" applyFont="1" applyFill="1" applyBorder="1" applyAlignment="1" applyProtection="1">
      <alignment vertical="top" wrapText="1"/>
      <protection locked="0"/>
    </xf>
    <xf numFmtId="49" fontId="19" fillId="0" borderId="19" xfId="0" applyNumberFormat="1" applyFont="1" applyFill="1" applyBorder="1" applyAlignment="1" applyProtection="1">
      <alignment horizontal="center" vertical="center" wrapText="1"/>
      <protection locked="0"/>
    </xf>
    <xf numFmtId="0" fontId="19" fillId="0" borderId="25" xfId="0" applyFont="1" applyFill="1" applyBorder="1" applyAlignment="1">
      <alignment vertical="center" wrapText="1"/>
    </xf>
    <xf numFmtId="0" fontId="25" fillId="0" borderId="23" xfId="0" applyFont="1" applyFill="1" applyBorder="1" applyAlignment="1" applyProtection="1">
      <alignment vertical="top" wrapText="1"/>
      <protection locked="0"/>
    </xf>
    <xf numFmtId="0" fontId="19" fillId="0" borderId="43" xfId="0" applyFont="1" applyFill="1" applyBorder="1" applyAlignment="1">
      <alignment vertical="top" wrapText="1"/>
    </xf>
    <xf numFmtId="0" fontId="19" fillId="0" borderId="19" xfId="0" applyFont="1" applyFill="1" applyBorder="1" applyAlignment="1" applyProtection="1">
      <alignment vertical="top" wrapText="1"/>
      <protection locked="0"/>
    </xf>
    <xf numFmtId="0" fontId="18" fillId="0" borderId="0" xfId="0" applyFont="1" applyFill="1" applyBorder="1"/>
    <xf numFmtId="0" fontId="19" fillId="0" borderId="32" xfId="0" applyFont="1" applyFill="1" applyBorder="1" applyAlignment="1">
      <alignment vertical="center" wrapText="1"/>
    </xf>
    <xf numFmtId="0" fontId="19" fillId="0" borderId="0" xfId="0" applyFont="1" applyFill="1" applyBorder="1" applyAlignment="1">
      <alignment horizontal="center"/>
    </xf>
    <xf numFmtId="0" fontId="19" fillId="0" borderId="44" xfId="0" applyFont="1" applyFill="1" applyBorder="1" applyAlignment="1">
      <alignment horizontal="center" vertical="center" wrapText="1"/>
    </xf>
    <xf numFmtId="0" fontId="22" fillId="0" borderId="20" xfId="0" applyFont="1" applyFill="1" applyBorder="1" applyAlignment="1" applyProtection="1">
      <alignment vertical="top" wrapText="1"/>
      <protection locked="0"/>
    </xf>
    <xf numFmtId="49" fontId="19" fillId="0" borderId="23" xfId="0" applyNumberFormat="1" applyFont="1" applyFill="1" applyBorder="1" applyAlignment="1" applyProtection="1">
      <alignment horizontal="center" vertical="center" wrapText="1"/>
      <protection locked="0"/>
    </xf>
    <xf numFmtId="0" fontId="19" fillId="0" borderId="19" xfId="0" applyFont="1" applyFill="1" applyBorder="1" applyAlignment="1">
      <alignment horizontal="center" vertical="center"/>
    </xf>
    <xf numFmtId="0" fontId="19" fillId="0" borderId="19"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25" xfId="0" applyFont="1" applyFill="1" applyBorder="1" applyAlignment="1">
      <alignment vertical="top" wrapText="1"/>
    </xf>
    <xf numFmtId="0" fontId="19" fillId="0" borderId="2" xfId="0" applyFont="1" applyFill="1" applyBorder="1" applyAlignment="1" applyProtection="1">
      <alignment horizontal="left" vertical="top" wrapText="1"/>
      <protection locked="0"/>
    </xf>
    <xf numFmtId="49" fontId="19" fillId="0" borderId="45" xfId="0" applyNumberFormat="1" applyFont="1" applyFill="1" applyBorder="1" applyAlignment="1" applyProtection="1">
      <alignment horizontal="center" vertical="center" wrapText="1"/>
      <protection locked="0"/>
    </xf>
    <xf numFmtId="0" fontId="19" fillId="0" borderId="46" xfId="0" applyFont="1" applyFill="1" applyBorder="1" applyAlignment="1">
      <alignment vertical="center" wrapText="1"/>
    </xf>
    <xf numFmtId="0" fontId="19" fillId="0" borderId="19" xfId="0" applyFont="1" applyFill="1" applyBorder="1" applyAlignment="1">
      <alignment vertical="center" wrapText="1"/>
    </xf>
    <xf numFmtId="0" fontId="19" fillId="0" borderId="30" xfId="0" applyFont="1" applyFill="1" applyBorder="1" applyAlignment="1">
      <alignment vertical="center" wrapText="1"/>
    </xf>
    <xf numFmtId="0" fontId="25" fillId="0" borderId="33" xfId="0" applyFont="1" applyFill="1" applyBorder="1" applyAlignment="1" applyProtection="1">
      <alignment vertical="top" wrapText="1"/>
      <protection locked="0"/>
    </xf>
    <xf numFmtId="0" fontId="19" fillId="0" borderId="30" xfId="0" applyFont="1" applyFill="1" applyBorder="1" applyAlignment="1">
      <alignment horizontal="center" vertical="center"/>
    </xf>
    <xf numFmtId="0" fontId="19" fillId="0" borderId="47" xfId="0" applyFont="1" applyFill="1" applyBorder="1" applyAlignment="1">
      <alignment horizontal="center" vertical="center" wrapText="1"/>
    </xf>
    <xf numFmtId="0" fontId="25" fillId="0" borderId="25" xfId="0" applyFont="1" applyFill="1" applyBorder="1" applyAlignment="1" applyProtection="1">
      <alignment vertical="top" wrapText="1"/>
      <protection locked="0"/>
    </xf>
    <xf numFmtId="0" fontId="25" fillId="0" borderId="2" xfId="0" applyFont="1" applyFill="1" applyBorder="1" applyAlignment="1">
      <alignment vertical="top" wrapText="1"/>
    </xf>
    <xf numFmtId="0" fontId="19" fillId="0" borderId="19" xfId="0" applyFont="1" applyFill="1" applyBorder="1" applyAlignment="1">
      <alignment wrapText="1"/>
    </xf>
    <xf numFmtId="0" fontId="25" fillId="0" borderId="19" xfId="0" applyFont="1" applyFill="1" applyBorder="1" applyAlignment="1">
      <alignment vertical="top" wrapText="1"/>
    </xf>
    <xf numFmtId="0" fontId="18" fillId="0" borderId="0" xfId="0" applyFont="1" applyFill="1" applyBorder="1" applyAlignment="1">
      <alignment horizontal="center" vertical="center"/>
    </xf>
    <xf numFmtId="0" fontId="18" fillId="0" borderId="48" xfId="0" applyFont="1" applyFill="1" applyBorder="1" applyAlignment="1">
      <alignment horizontal="center" vertical="center"/>
    </xf>
    <xf numFmtId="49" fontId="19" fillId="0" borderId="34" xfId="0" applyNumberFormat="1" applyFont="1" applyFill="1" applyBorder="1" applyAlignment="1" applyProtection="1">
      <alignment horizontal="center" vertical="center" wrapText="1"/>
      <protection locked="0"/>
    </xf>
    <xf numFmtId="0" fontId="19" fillId="0" borderId="39" xfId="0" applyFont="1" applyFill="1" applyBorder="1" applyAlignment="1">
      <alignment horizontal="center" vertical="center"/>
    </xf>
    <xf numFmtId="0" fontId="22" fillId="0" borderId="39" xfId="0" applyFont="1" applyFill="1" applyBorder="1" applyAlignment="1">
      <alignment horizontal="center" vertical="center"/>
    </xf>
    <xf numFmtId="0" fontId="19" fillId="0" borderId="19" xfId="0" applyFont="1" applyFill="1" applyBorder="1" applyAlignment="1" applyProtection="1">
      <alignment horizontal="left" vertical="top" wrapText="1"/>
      <protection locked="0"/>
    </xf>
    <xf numFmtId="0" fontId="25" fillId="0" borderId="49" xfId="0" applyFont="1" applyFill="1" applyBorder="1" applyAlignment="1" applyProtection="1">
      <alignment vertical="center" wrapText="1"/>
      <protection locked="0"/>
    </xf>
    <xf numFmtId="0" fontId="30" fillId="0" borderId="2" xfId="0" applyFont="1" applyFill="1" applyBorder="1" applyAlignment="1">
      <alignment horizontal="center" vertical="center"/>
    </xf>
    <xf numFmtId="0" fontId="25" fillId="0" borderId="31" xfId="0" applyFont="1" applyFill="1" applyBorder="1" applyAlignment="1" applyProtection="1">
      <alignment vertical="center" wrapText="1"/>
      <protection locked="0"/>
    </xf>
    <xf numFmtId="0" fontId="19" fillId="0" borderId="50" xfId="0" applyFont="1" applyFill="1" applyBorder="1" applyAlignment="1">
      <alignment vertical="top" wrapText="1"/>
    </xf>
    <xf numFmtId="0" fontId="25" fillId="0" borderId="19" xfId="0" applyFont="1" applyFill="1" applyBorder="1" applyAlignment="1" applyProtection="1">
      <alignment vertical="center" wrapText="1"/>
      <protection locked="0"/>
    </xf>
    <xf numFmtId="49" fontId="19" fillId="0" borderId="2" xfId="0" applyNumberFormat="1" applyFont="1" applyFill="1" applyBorder="1" applyAlignment="1" applyProtection="1">
      <alignment horizontal="center" vertical="center" wrapText="1"/>
      <protection locked="0"/>
    </xf>
    <xf numFmtId="0" fontId="25" fillId="0" borderId="2" xfId="0" applyFont="1" applyFill="1" applyBorder="1" applyAlignment="1">
      <alignment horizontal="left" wrapText="1"/>
    </xf>
    <xf numFmtId="0" fontId="28" fillId="0" borderId="2" xfId="0" applyFont="1" applyFill="1" applyBorder="1" applyAlignment="1">
      <alignment horizontal="left" wrapText="1"/>
    </xf>
    <xf numFmtId="49" fontId="22" fillId="0" borderId="51" xfId="0" applyNumberFormat="1" applyFont="1" applyFill="1" applyBorder="1" applyAlignment="1" applyProtection="1">
      <alignment horizontal="center" vertical="center" wrapText="1"/>
      <protection locked="0"/>
    </xf>
    <xf numFmtId="49" fontId="22" fillId="0" borderId="27" xfId="0" applyNumberFormat="1" applyFont="1" applyFill="1" applyBorder="1" applyAlignment="1" applyProtection="1">
      <alignment horizontal="center" vertical="center" wrapText="1"/>
      <protection locked="0"/>
    </xf>
    <xf numFmtId="0" fontId="22" fillId="0" borderId="52" xfId="0" applyFont="1" applyFill="1" applyBorder="1" applyAlignment="1">
      <alignment vertical="center" wrapText="1"/>
    </xf>
    <xf numFmtId="0" fontId="22" fillId="0" borderId="52" xfId="0" applyFont="1" applyFill="1" applyBorder="1" applyAlignment="1">
      <alignment horizontal="center" vertical="center"/>
    </xf>
    <xf numFmtId="0" fontId="22" fillId="0" borderId="53" xfId="0" applyFont="1" applyFill="1" applyBorder="1" applyAlignment="1">
      <alignment horizontal="center" vertical="center"/>
    </xf>
    <xf numFmtId="0" fontId="25" fillId="0" borderId="54" xfId="0" applyFont="1" applyFill="1" applyBorder="1" applyAlignment="1" applyProtection="1">
      <alignment vertical="center" wrapText="1"/>
      <protection locked="0"/>
    </xf>
    <xf numFmtId="49" fontId="19" fillId="0" borderId="23" xfId="0" applyNumberFormat="1" applyFont="1" applyFill="1" applyBorder="1" applyAlignment="1" applyProtection="1">
      <alignment horizontal="center" vertical="center"/>
      <protection locked="0"/>
    </xf>
    <xf numFmtId="0" fontId="18" fillId="0" borderId="48" xfId="0" applyFont="1" applyFill="1" applyBorder="1"/>
    <xf numFmtId="0" fontId="19" fillId="0" borderId="55" xfId="0" applyFont="1" applyFill="1" applyBorder="1" applyAlignment="1">
      <alignment horizontal="center" vertical="center" wrapText="1"/>
    </xf>
    <xf numFmtId="49" fontId="19" fillId="0" borderId="33" xfId="0" applyNumberFormat="1" applyFont="1" applyFill="1" applyBorder="1" applyAlignment="1" applyProtection="1">
      <alignment horizontal="center" vertical="center"/>
      <protection locked="0"/>
    </xf>
    <xf numFmtId="1" fontId="19" fillId="0" borderId="30" xfId="0" applyNumberFormat="1" applyFont="1" applyFill="1" applyBorder="1" applyAlignment="1">
      <alignment horizontal="center" vertical="center"/>
    </xf>
    <xf numFmtId="0" fontId="25" fillId="0" borderId="30" xfId="0" applyFont="1" applyFill="1" applyBorder="1" applyAlignment="1" applyProtection="1">
      <alignment vertical="center" wrapText="1"/>
      <protection locked="0"/>
    </xf>
    <xf numFmtId="49" fontId="22" fillId="0" borderId="56" xfId="0" applyNumberFormat="1" applyFont="1" applyFill="1" applyBorder="1" applyAlignment="1" applyProtection="1">
      <alignment horizontal="center" vertical="center" wrapText="1"/>
      <protection locked="0"/>
    </xf>
    <xf numFmtId="49" fontId="19" fillId="0" borderId="57" xfId="0" applyNumberFormat="1" applyFont="1" applyFill="1" applyBorder="1" applyAlignment="1" applyProtection="1">
      <alignment horizontal="center" vertical="center" wrapText="1"/>
      <protection locked="0"/>
    </xf>
    <xf numFmtId="0" fontId="22" fillId="0" borderId="57" xfId="0" applyFont="1" applyFill="1" applyBorder="1" applyAlignment="1">
      <alignment vertical="center" wrapText="1"/>
    </xf>
    <xf numFmtId="0" fontId="25" fillId="0" borderId="57" xfId="0" applyFont="1" applyFill="1" applyBorder="1" applyAlignment="1" applyProtection="1">
      <alignment vertical="center" wrapText="1"/>
      <protection locked="0"/>
    </xf>
    <xf numFmtId="0" fontId="22" fillId="0" borderId="57" xfId="0" applyFont="1" applyFill="1" applyBorder="1" applyAlignment="1">
      <alignment horizontal="center" vertical="center"/>
    </xf>
    <xf numFmtId="49" fontId="19" fillId="0" borderId="58" xfId="0" applyNumberFormat="1" applyFont="1" applyFill="1" applyBorder="1" applyAlignment="1" applyProtection="1">
      <alignment horizontal="center" vertical="center" wrapText="1"/>
      <protection locked="0"/>
    </xf>
    <xf numFmtId="0" fontId="25" fillId="0" borderId="58" xfId="0" applyFont="1" applyFill="1" applyBorder="1" applyAlignment="1" applyProtection="1">
      <alignment vertical="center" wrapText="1"/>
      <protection locked="0"/>
    </xf>
    <xf numFmtId="0" fontId="19" fillId="0" borderId="58" xfId="0" applyFont="1" applyFill="1" applyBorder="1" applyAlignment="1">
      <alignment horizontal="center" vertical="center"/>
    </xf>
    <xf numFmtId="49" fontId="22" fillId="0" borderId="34" xfId="0" applyNumberFormat="1" applyFont="1" applyFill="1" applyBorder="1" applyAlignment="1" applyProtection="1">
      <alignment horizontal="center" vertical="center"/>
      <protection locked="0"/>
    </xf>
    <xf numFmtId="0" fontId="22" fillId="0" borderId="39" xfId="0" applyFont="1" applyFill="1" applyBorder="1" applyAlignment="1" applyProtection="1">
      <alignment vertical="top" wrapText="1"/>
      <protection locked="0"/>
    </xf>
    <xf numFmtId="0" fontId="22" fillId="0" borderId="59" xfId="0" applyFont="1" applyFill="1" applyBorder="1" applyAlignment="1">
      <alignment horizontal="center" vertical="center"/>
    </xf>
    <xf numFmtId="0" fontId="25" fillId="0" borderId="25" xfId="0" applyFont="1" applyFill="1" applyBorder="1" applyAlignment="1">
      <alignment horizontal="left" wrapText="1"/>
    </xf>
    <xf numFmtId="0" fontId="25" fillId="0" borderId="31" xfId="0" applyFont="1" applyFill="1" applyBorder="1" applyAlignment="1">
      <alignment horizontal="left" wrapText="1"/>
    </xf>
    <xf numFmtId="0" fontId="19" fillId="0" borderId="0" xfId="0" applyFont="1" applyBorder="1" applyAlignment="1">
      <alignment horizontal="left" wrapText="1"/>
    </xf>
    <xf numFmtId="0" fontId="20" fillId="0" borderId="0" xfId="0" applyFont="1" applyBorder="1" applyAlignment="1">
      <alignment horizontal="center" wrapText="1"/>
    </xf>
    <xf numFmtId="0" fontId="19" fillId="0" borderId="2" xfId="0" applyFont="1" applyFill="1" applyBorder="1" applyAlignment="1">
      <alignment horizontal="left" vertical="top" wrapText="1"/>
    </xf>
    <xf numFmtId="49" fontId="19" fillId="0" borderId="23" xfId="0" applyNumberFormat="1" applyFont="1" applyFill="1" applyBorder="1" applyAlignment="1" applyProtection="1">
      <alignment horizontal="center" vertical="center" wrapText="1"/>
      <protection locked="0"/>
    </xf>
    <xf numFmtId="0" fontId="19" fillId="0" borderId="19" xfId="0" applyFont="1" applyFill="1" applyBorder="1" applyAlignment="1">
      <alignment horizontal="center" vertical="top" wrapText="1"/>
    </xf>
  </cellXfs>
  <cellStyles count="42">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Плохой" xfId="36" builtinId="27" customBuiltin="1"/>
    <cellStyle name="Пояснение" xfId="37" builtinId="53" customBuiltin="1"/>
    <cellStyle name="Примечание" xfId="38" builtinId="10" customBuiltin="1"/>
    <cellStyle name="Связанная ячейка" xfId="39" builtinId="24" customBuiltin="1"/>
    <cellStyle name="Текст предупреждения" xfId="40" builtinId="11" customBuiltin="1"/>
    <cellStyle name="Хороший"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5"/>
  <sheetViews>
    <sheetView tabSelected="1" view="pageBreakPreview" topLeftCell="A49" zoomScale="25" zoomScaleNormal="25" zoomScaleSheetLayoutView="25" workbookViewId="0">
      <pane xSplit="1" topLeftCell="B1" activePane="topRight" state="frozen"/>
      <selection activeCell="A47" sqref="A47"/>
      <selection pane="topRight" activeCell="G62" sqref="G62"/>
    </sheetView>
  </sheetViews>
  <sheetFormatPr defaultRowHeight="12.75"/>
  <cols>
    <col min="1" max="1" width="0" style="1" hidden="1" customWidth="1"/>
    <col min="2" max="2" width="13.28515625" style="1" customWidth="1"/>
    <col min="3" max="3" width="16.42578125" style="1" customWidth="1"/>
    <col min="4" max="4" width="45.85546875" style="1" customWidth="1"/>
    <col min="5" max="5" width="61.42578125" style="1" customWidth="1"/>
    <col min="6" max="6" width="16.7109375" style="1" customWidth="1"/>
    <col min="7" max="7" width="17" style="1" customWidth="1"/>
    <col min="8" max="8" width="15.7109375" style="1" customWidth="1"/>
    <col min="9" max="9" width="17.5703125" style="1" customWidth="1"/>
    <col min="10" max="16384" width="9.140625" style="1"/>
  </cols>
  <sheetData>
    <row r="1" spans="1:9" ht="15.75">
      <c r="F1" s="2" t="s">
        <v>0</v>
      </c>
      <c r="G1" s="2"/>
    </row>
    <row r="2" spans="1:9" ht="15.75">
      <c r="F2" s="2" t="s">
        <v>259</v>
      </c>
      <c r="G2" s="2"/>
    </row>
    <row r="3" spans="1:9" ht="15.75">
      <c r="F3" s="2" t="s">
        <v>1</v>
      </c>
      <c r="G3" s="2"/>
    </row>
    <row r="4" spans="1:9" ht="15.75">
      <c r="F4" s="2" t="s">
        <v>260</v>
      </c>
      <c r="G4" s="2"/>
    </row>
    <row r="5" spans="1:9" ht="15.75">
      <c r="F5" s="2" t="s">
        <v>2</v>
      </c>
      <c r="G5" s="2"/>
    </row>
    <row r="6" spans="1:9" ht="15.75">
      <c r="F6" s="2" t="s">
        <v>3</v>
      </c>
    </row>
    <row r="7" spans="1:9" ht="63" customHeight="1">
      <c r="B7" s="183" t="s">
        <v>188</v>
      </c>
      <c r="C7" s="183"/>
      <c r="D7" s="183"/>
      <c r="E7" s="183"/>
      <c r="F7" s="183"/>
      <c r="G7" s="183"/>
      <c r="H7" s="183"/>
      <c r="I7" s="3"/>
    </row>
    <row r="8" spans="1:9" ht="18.75">
      <c r="B8" s="3"/>
      <c r="C8" s="3"/>
      <c r="D8" s="3"/>
      <c r="E8" s="3"/>
      <c r="F8" s="3"/>
      <c r="G8" s="3"/>
      <c r="H8" s="3" t="s">
        <v>4</v>
      </c>
      <c r="I8" s="3"/>
    </row>
    <row r="9" spans="1:9" ht="144.75" customHeight="1">
      <c r="A9" s="4" t="s">
        <v>5</v>
      </c>
      <c r="B9" s="5" t="s">
        <v>6</v>
      </c>
      <c r="C9" s="6" t="s">
        <v>7</v>
      </c>
      <c r="D9" s="6" t="s">
        <v>8</v>
      </c>
      <c r="E9" s="6" t="s">
        <v>9</v>
      </c>
      <c r="F9" s="7" t="s">
        <v>10</v>
      </c>
      <c r="G9" s="8" t="s">
        <v>11</v>
      </c>
      <c r="H9" s="9" t="s">
        <v>12</v>
      </c>
      <c r="I9" s="3"/>
    </row>
    <row r="10" spans="1:9" s="16" customFormat="1" ht="31.9" customHeight="1">
      <c r="A10" s="10"/>
      <c r="B10" s="11" t="s">
        <v>13</v>
      </c>
      <c r="C10" s="11"/>
      <c r="D10" s="12" t="s">
        <v>14</v>
      </c>
      <c r="E10" s="13"/>
      <c r="F10" s="14">
        <f>SUM(F11:F67)</f>
        <v>3454080</v>
      </c>
      <c r="G10" s="14">
        <f>SUM(G11:G67)</f>
        <v>452300</v>
      </c>
      <c r="H10" s="14">
        <f>SUM(H11:H67)</f>
        <v>3906380</v>
      </c>
      <c r="I10" s="15"/>
    </row>
    <row r="11" spans="1:9" s="76" customFormat="1" ht="22.9" customHeight="1">
      <c r="A11" s="78"/>
      <c r="B11" s="93" t="s">
        <v>15</v>
      </c>
      <c r="C11" s="93" t="s">
        <v>16</v>
      </c>
      <c r="D11" s="94" t="s">
        <v>17</v>
      </c>
      <c r="E11" s="95" t="s">
        <v>222</v>
      </c>
      <c r="F11" s="96">
        <v>1000000</v>
      </c>
      <c r="G11" s="96"/>
      <c r="H11" s="97">
        <f t="shared" ref="H11:H26" si="0">SUM(F11+G11)</f>
        <v>1000000</v>
      </c>
      <c r="I11" s="84"/>
    </row>
    <row r="12" spans="1:9" ht="47.25" hidden="1">
      <c r="A12" s="18"/>
      <c r="B12" s="93" t="s">
        <v>15</v>
      </c>
      <c r="C12" s="93"/>
      <c r="D12" s="94" t="s">
        <v>17</v>
      </c>
      <c r="E12" s="95" t="s">
        <v>18</v>
      </c>
      <c r="F12" s="96"/>
      <c r="G12" s="96"/>
      <c r="H12" s="97">
        <f t="shared" si="0"/>
        <v>0</v>
      </c>
      <c r="I12" s="3"/>
    </row>
    <row r="13" spans="1:9" s="76" customFormat="1" ht="65.25" customHeight="1">
      <c r="A13" s="75"/>
      <c r="B13" s="98" t="s">
        <v>19</v>
      </c>
      <c r="C13" s="98" t="s">
        <v>20</v>
      </c>
      <c r="D13" s="99" t="s">
        <v>21</v>
      </c>
      <c r="E13" s="100" t="s">
        <v>268</v>
      </c>
      <c r="F13" s="101">
        <v>165000</v>
      </c>
      <c r="G13" s="101"/>
      <c r="H13" s="102">
        <f t="shared" si="0"/>
        <v>165000</v>
      </c>
      <c r="I13" s="84"/>
    </row>
    <row r="14" spans="1:9" ht="76.900000000000006" hidden="1" customHeight="1">
      <c r="A14" s="18"/>
      <c r="B14" s="98"/>
      <c r="C14" s="98"/>
      <c r="D14" s="103"/>
      <c r="E14" s="100"/>
      <c r="F14" s="101"/>
      <c r="G14" s="101"/>
      <c r="H14" s="102"/>
      <c r="I14" s="3"/>
    </row>
    <row r="15" spans="1:9" ht="18.75" hidden="1">
      <c r="A15" s="18"/>
      <c r="B15" s="98"/>
      <c r="C15" s="98"/>
      <c r="D15" s="103"/>
      <c r="E15" s="100"/>
      <c r="F15" s="101"/>
      <c r="G15" s="101"/>
      <c r="H15" s="102"/>
      <c r="I15" s="3"/>
    </row>
    <row r="16" spans="1:9" s="76" customFormat="1" ht="63">
      <c r="A16" s="75"/>
      <c r="B16" s="98" t="s">
        <v>19</v>
      </c>
      <c r="C16" s="98" t="s">
        <v>20</v>
      </c>
      <c r="D16" s="103" t="s">
        <v>199</v>
      </c>
      <c r="E16" s="100" t="s">
        <v>218</v>
      </c>
      <c r="F16" s="101">
        <v>40000</v>
      </c>
      <c r="G16" s="101"/>
      <c r="H16" s="102">
        <f t="shared" si="0"/>
        <v>40000</v>
      </c>
      <c r="I16" s="84"/>
    </row>
    <row r="17" spans="1:9" s="76" customFormat="1" ht="46.9" customHeight="1">
      <c r="A17" s="75"/>
      <c r="B17" s="98" t="s">
        <v>22</v>
      </c>
      <c r="C17" s="98" t="s">
        <v>23</v>
      </c>
      <c r="D17" s="103" t="s">
        <v>24</v>
      </c>
      <c r="E17" s="100" t="s">
        <v>220</v>
      </c>
      <c r="F17" s="101">
        <v>169000</v>
      </c>
      <c r="G17" s="101"/>
      <c r="H17" s="102">
        <f t="shared" si="0"/>
        <v>169000</v>
      </c>
      <c r="I17" s="84"/>
    </row>
    <row r="18" spans="1:9" s="76" customFormat="1" ht="43.9" hidden="1" customHeight="1">
      <c r="A18" s="75"/>
      <c r="B18" s="98"/>
      <c r="C18" s="98"/>
      <c r="D18" s="103"/>
      <c r="E18" s="100"/>
      <c r="F18" s="101"/>
      <c r="G18" s="101"/>
      <c r="H18" s="102"/>
      <c r="I18" s="84"/>
    </row>
    <row r="19" spans="1:9" s="76" customFormat="1" ht="18.75" hidden="1">
      <c r="A19" s="75"/>
      <c r="B19" s="98" t="s">
        <v>25</v>
      </c>
      <c r="C19" s="98"/>
      <c r="D19" s="104" t="s">
        <v>26</v>
      </c>
      <c r="E19" s="100"/>
      <c r="F19" s="101"/>
      <c r="G19" s="101">
        <v>0</v>
      </c>
      <c r="H19" s="102">
        <f t="shared" si="0"/>
        <v>0</v>
      </c>
      <c r="I19" s="84"/>
    </row>
    <row r="20" spans="1:9" s="76" customFormat="1" ht="15.75" hidden="1">
      <c r="A20" s="75"/>
      <c r="B20" s="98" t="s">
        <v>25</v>
      </c>
      <c r="C20" s="98"/>
      <c r="D20" s="104" t="s">
        <v>26</v>
      </c>
      <c r="E20" s="105"/>
      <c r="F20" s="37"/>
      <c r="G20" s="37"/>
      <c r="H20" s="102">
        <f t="shared" si="0"/>
        <v>0</v>
      </c>
    </row>
    <row r="21" spans="1:9" s="76" customFormat="1" ht="15.75" hidden="1">
      <c r="A21" s="75"/>
      <c r="B21" s="98" t="s">
        <v>25</v>
      </c>
      <c r="C21" s="98"/>
      <c r="D21" s="104" t="s">
        <v>26</v>
      </c>
      <c r="E21" s="105"/>
      <c r="F21" s="37"/>
      <c r="G21" s="37"/>
      <c r="H21" s="102">
        <f t="shared" si="0"/>
        <v>0</v>
      </c>
    </row>
    <row r="22" spans="1:9" s="76" customFormat="1" ht="31.5" hidden="1">
      <c r="A22" s="75"/>
      <c r="B22" s="98" t="s">
        <v>25</v>
      </c>
      <c r="C22" s="98"/>
      <c r="D22" s="104" t="s">
        <v>26</v>
      </c>
      <c r="E22" s="19" t="s">
        <v>27</v>
      </c>
      <c r="F22" s="19"/>
      <c r="G22" s="37"/>
      <c r="H22" s="102">
        <f t="shared" si="0"/>
        <v>0</v>
      </c>
    </row>
    <row r="23" spans="1:9" s="76" customFormat="1" ht="32.25" hidden="1">
      <c r="A23" s="75"/>
      <c r="B23" s="98" t="s">
        <v>28</v>
      </c>
      <c r="C23" s="98"/>
      <c r="D23" s="99" t="s">
        <v>29</v>
      </c>
      <c r="E23" s="100"/>
      <c r="F23" s="101"/>
      <c r="G23" s="101"/>
      <c r="H23" s="97">
        <f t="shared" si="0"/>
        <v>0</v>
      </c>
      <c r="I23" s="84"/>
    </row>
    <row r="24" spans="1:9" s="76" customFormat="1" ht="31.5" hidden="1">
      <c r="A24" s="75"/>
      <c r="B24" s="98" t="s">
        <v>28</v>
      </c>
      <c r="C24" s="98"/>
      <c r="D24" s="99" t="s">
        <v>29</v>
      </c>
      <c r="E24" s="105"/>
      <c r="F24" s="101"/>
      <c r="G24" s="101"/>
      <c r="H24" s="97">
        <f t="shared" si="0"/>
        <v>0</v>
      </c>
    </row>
    <row r="25" spans="1:9" s="76" customFormat="1" ht="31.5" hidden="1">
      <c r="A25" s="75"/>
      <c r="B25" s="98" t="s">
        <v>28</v>
      </c>
      <c r="C25" s="98"/>
      <c r="D25" s="99" t="s">
        <v>29</v>
      </c>
      <c r="E25" s="105"/>
      <c r="F25" s="101"/>
      <c r="G25" s="101"/>
      <c r="H25" s="97">
        <f t="shared" si="0"/>
        <v>0</v>
      </c>
    </row>
    <row r="26" spans="1:9" s="76" customFormat="1" ht="32.25" hidden="1">
      <c r="A26" s="75"/>
      <c r="B26" s="98" t="s">
        <v>28</v>
      </c>
      <c r="C26" s="98"/>
      <c r="D26" s="99" t="s">
        <v>29</v>
      </c>
      <c r="E26" s="106"/>
      <c r="F26" s="101"/>
      <c r="G26" s="101"/>
      <c r="H26" s="102">
        <f t="shared" si="0"/>
        <v>0</v>
      </c>
      <c r="I26" s="84"/>
    </row>
    <row r="27" spans="1:9" s="76" customFormat="1" ht="66" hidden="1" customHeight="1">
      <c r="A27" s="75"/>
      <c r="B27" s="98"/>
      <c r="C27" s="98"/>
      <c r="D27" s="104"/>
      <c r="E27" s="105"/>
      <c r="F27" s="101"/>
      <c r="G27" s="101"/>
      <c r="H27" s="102"/>
    </row>
    <row r="28" spans="1:9" s="76" customFormat="1" ht="52.5" hidden="1" customHeight="1">
      <c r="A28" s="75"/>
      <c r="B28" s="98" t="s">
        <v>30</v>
      </c>
      <c r="C28" s="98" t="s">
        <v>31</v>
      </c>
      <c r="D28" s="99" t="s">
        <v>32</v>
      </c>
      <c r="E28" s="19" t="s">
        <v>33</v>
      </c>
      <c r="F28" s="101"/>
      <c r="G28" s="101"/>
      <c r="H28" s="102">
        <f t="shared" ref="H28:H67" si="1">SUM(F28+G28)</f>
        <v>0</v>
      </c>
    </row>
    <row r="29" spans="1:9" s="76" customFormat="1" ht="79.5" hidden="1" customHeight="1">
      <c r="A29" s="75"/>
      <c r="B29" s="98" t="s">
        <v>30</v>
      </c>
      <c r="C29" s="98" t="s">
        <v>31</v>
      </c>
      <c r="D29" s="103" t="s">
        <v>32</v>
      </c>
      <c r="E29" s="19" t="s">
        <v>34</v>
      </c>
      <c r="F29" s="101"/>
      <c r="G29" s="101"/>
      <c r="H29" s="102">
        <f t="shared" si="1"/>
        <v>0</v>
      </c>
    </row>
    <row r="30" spans="1:9" s="76" customFormat="1" ht="63.6" hidden="1" customHeight="1">
      <c r="A30" s="75"/>
      <c r="B30" s="98"/>
      <c r="C30" s="98"/>
      <c r="D30" s="104"/>
      <c r="E30" s="19"/>
      <c r="F30" s="101"/>
      <c r="G30" s="101"/>
      <c r="H30" s="97"/>
      <c r="I30" s="84"/>
    </row>
    <row r="31" spans="1:9" s="76" customFormat="1" ht="47.25" hidden="1">
      <c r="A31" s="75"/>
      <c r="B31" s="107" t="s">
        <v>38</v>
      </c>
      <c r="C31" s="107"/>
      <c r="D31" s="108" t="s">
        <v>39</v>
      </c>
      <c r="E31" s="20" t="s">
        <v>40</v>
      </c>
      <c r="F31" s="109"/>
      <c r="G31" s="101"/>
      <c r="H31" s="97">
        <f t="shared" si="1"/>
        <v>0</v>
      </c>
      <c r="I31" s="84"/>
    </row>
    <row r="32" spans="1:9" s="76" customFormat="1" ht="63.75" hidden="1">
      <c r="A32" s="75"/>
      <c r="B32" s="98" t="s">
        <v>41</v>
      </c>
      <c r="C32" s="98"/>
      <c r="D32" s="99" t="s">
        <v>42</v>
      </c>
      <c r="E32" s="100"/>
      <c r="F32" s="101"/>
      <c r="G32" s="101"/>
      <c r="H32" s="97">
        <f t="shared" si="1"/>
        <v>0</v>
      </c>
      <c r="I32" s="84"/>
    </row>
    <row r="33" spans="1:9" s="76" customFormat="1" ht="18.75" hidden="1">
      <c r="A33" s="75"/>
      <c r="B33" s="98"/>
      <c r="C33" s="98"/>
      <c r="D33" s="99"/>
      <c r="E33" s="100"/>
      <c r="F33" s="101"/>
      <c r="G33" s="101"/>
      <c r="H33" s="97">
        <f t="shared" si="1"/>
        <v>0</v>
      </c>
      <c r="I33" s="84"/>
    </row>
    <row r="34" spans="1:9" s="76" customFormat="1" ht="66" hidden="1" customHeight="1">
      <c r="A34" s="75"/>
      <c r="B34" s="98" t="s">
        <v>41</v>
      </c>
      <c r="C34" s="98"/>
      <c r="D34" s="99" t="s">
        <v>43</v>
      </c>
      <c r="E34" s="100"/>
      <c r="F34" s="37"/>
      <c r="G34" s="37"/>
      <c r="H34" s="97">
        <f t="shared" si="1"/>
        <v>0</v>
      </c>
      <c r="I34" s="84"/>
    </row>
    <row r="35" spans="1:9" s="76" customFormat="1" ht="18.75" hidden="1">
      <c r="A35" s="75"/>
      <c r="B35" s="98" t="s">
        <v>44</v>
      </c>
      <c r="C35" s="98"/>
      <c r="D35" s="110" t="s">
        <v>45</v>
      </c>
      <c r="E35" s="100"/>
      <c r="F35" s="101"/>
      <c r="G35" s="101"/>
      <c r="H35" s="97">
        <f t="shared" si="1"/>
        <v>0</v>
      </c>
      <c r="I35" s="84"/>
    </row>
    <row r="36" spans="1:9" s="76" customFormat="1" ht="30" hidden="1" customHeight="1">
      <c r="A36" s="75"/>
      <c r="B36" s="107"/>
      <c r="C36" s="107"/>
      <c r="D36" s="111"/>
      <c r="E36" s="112"/>
      <c r="F36" s="101"/>
      <c r="G36" s="101"/>
      <c r="H36" s="97">
        <f t="shared" si="1"/>
        <v>0</v>
      </c>
    </row>
    <row r="37" spans="1:9" s="76" customFormat="1" ht="74.25" hidden="1" customHeight="1">
      <c r="A37" s="75"/>
      <c r="B37" s="98"/>
      <c r="C37" s="98"/>
      <c r="D37" s="104"/>
      <c r="E37" s="105"/>
      <c r="F37" s="101"/>
      <c r="G37" s="101"/>
      <c r="H37" s="97">
        <f t="shared" si="1"/>
        <v>0</v>
      </c>
    </row>
    <row r="38" spans="1:9" s="76" customFormat="1" ht="88.9" customHeight="1">
      <c r="A38" s="75"/>
      <c r="B38" s="98" t="s">
        <v>46</v>
      </c>
      <c r="C38" s="98" t="s">
        <v>47</v>
      </c>
      <c r="D38" s="99" t="s">
        <v>48</v>
      </c>
      <c r="E38" s="100" t="s">
        <v>193</v>
      </c>
      <c r="F38" s="101">
        <v>50000</v>
      </c>
      <c r="G38" s="101"/>
      <c r="H38" s="97">
        <f t="shared" si="1"/>
        <v>50000</v>
      </c>
    </row>
    <row r="39" spans="1:9" s="76" customFormat="1" ht="54" customHeight="1">
      <c r="A39" s="75"/>
      <c r="B39" s="98" t="s">
        <v>38</v>
      </c>
      <c r="C39" s="98" t="s">
        <v>191</v>
      </c>
      <c r="D39" s="99" t="s">
        <v>39</v>
      </c>
      <c r="E39" s="113" t="s">
        <v>257</v>
      </c>
      <c r="F39" s="101">
        <v>32000</v>
      </c>
      <c r="G39" s="101"/>
      <c r="H39" s="97">
        <f t="shared" si="1"/>
        <v>32000</v>
      </c>
    </row>
    <row r="40" spans="1:9" s="76" customFormat="1" ht="62.25" customHeight="1">
      <c r="A40" s="75"/>
      <c r="B40" s="62" t="s">
        <v>41</v>
      </c>
      <c r="C40" s="62" t="s">
        <v>49</v>
      </c>
      <c r="D40" s="63" t="s">
        <v>42</v>
      </c>
      <c r="E40" s="22" t="s">
        <v>219</v>
      </c>
      <c r="F40" s="64"/>
      <c r="G40" s="64">
        <v>217000</v>
      </c>
      <c r="H40" s="65">
        <f t="shared" si="1"/>
        <v>217000</v>
      </c>
    </row>
    <row r="41" spans="1:9" ht="63" hidden="1">
      <c r="A41" s="18"/>
      <c r="B41" s="62" t="s">
        <v>41</v>
      </c>
      <c r="C41" s="62"/>
      <c r="D41" s="63" t="s">
        <v>42</v>
      </c>
      <c r="E41" s="22" t="s">
        <v>50</v>
      </c>
      <c r="F41" s="64"/>
      <c r="G41" s="64"/>
      <c r="H41" s="65">
        <f t="shared" si="1"/>
        <v>0</v>
      </c>
    </row>
    <row r="42" spans="1:9" ht="15.75" hidden="1">
      <c r="A42" s="18"/>
      <c r="B42" s="66"/>
      <c r="C42" s="66"/>
      <c r="D42" s="67"/>
      <c r="E42" s="61"/>
      <c r="F42" s="68"/>
      <c r="G42" s="64"/>
      <c r="H42" s="65">
        <f t="shared" si="1"/>
        <v>0</v>
      </c>
    </row>
    <row r="43" spans="1:9" ht="15.75" hidden="1">
      <c r="A43" s="18"/>
      <c r="B43" s="66"/>
      <c r="C43" s="66"/>
      <c r="D43" s="67"/>
      <c r="E43" s="61"/>
      <c r="F43" s="68"/>
      <c r="G43" s="64"/>
      <c r="H43" s="65">
        <f t="shared" si="1"/>
        <v>0</v>
      </c>
    </row>
    <row r="44" spans="1:9" ht="15.75" hidden="1">
      <c r="A44" s="18"/>
      <c r="B44" s="66"/>
      <c r="C44" s="66"/>
      <c r="D44" s="67"/>
      <c r="E44" s="61"/>
      <c r="F44" s="68"/>
      <c r="G44" s="64"/>
      <c r="H44" s="65">
        <f t="shared" si="1"/>
        <v>0</v>
      </c>
    </row>
    <row r="45" spans="1:9" ht="15.75" hidden="1">
      <c r="A45" s="18"/>
      <c r="B45" s="66"/>
      <c r="C45" s="66"/>
      <c r="D45" s="67"/>
      <c r="E45" s="61"/>
      <c r="F45" s="68"/>
      <c r="G45" s="64"/>
      <c r="H45" s="65">
        <f t="shared" si="1"/>
        <v>0</v>
      </c>
    </row>
    <row r="46" spans="1:9" ht="64.5" hidden="1" customHeight="1">
      <c r="A46" s="18"/>
      <c r="B46" s="69" t="s">
        <v>44</v>
      </c>
      <c r="C46" s="69" t="s">
        <v>51</v>
      </c>
      <c r="D46" s="70" t="s">
        <v>52</v>
      </c>
      <c r="E46" s="22" t="s">
        <v>53</v>
      </c>
      <c r="F46" s="71"/>
      <c r="G46" s="64"/>
      <c r="H46" s="65">
        <f t="shared" si="1"/>
        <v>0</v>
      </c>
    </row>
    <row r="47" spans="1:9" s="74" customFormat="1" ht="31.5" hidden="1">
      <c r="A47" s="73"/>
      <c r="B47" s="114" t="s">
        <v>54</v>
      </c>
      <c r="C47" s="114" t="s">
        <v>55</v>
      </c>
      <c r="D47" s="67" t="s">
        <v>56</v>
      </c>
      <c r="E47" s="115" t="s">
        <v>225</v>
      </c>
      <c r="F47" s="64">
        <v>0</v>
      </c>
      <c r="G47" s="64"/>
      <c r="H47" s="65">
        <v>0</v>
      </c>
    </row>
    <row r="48" spans="1:9" s="74" customFormat="1" ht="47.25" hidden="1">
      <c r="A48" s="73"/>
      <c r="B48" s="114" t="s">
        <v>57</v>
      </c>
      <c r="C48" s="114" t="s">
        <v>58</v>
      </c>
      <c r="D48" s="67" t="s">
        <v>59</v>
      </c>
      <c r="E48" s="115" t="s">
        <v>228</v>
      </c>
      <c r="F48" s="64">
        <v>0</v>
      </c>
      <c r="G48" s="64"/>
      <c r="H48" s="65">
        <v>0</v>
      </c>
    </row>
    <row r="49" spans="1:8" s="76" customFormat="1" ht="66.75" customHeight="1">
      <c r="A49" s="75"/>
      <c r="B49" s="116" t="s">
        <v>60</v>
      </c>
      <c r="C49" s="116" t="s">
        <v>61</v>
      </c>
      <c r="D49" s="117" t="s">
        <v>62</v>
      </c>
      <c r="E49" s="105" t="s">
        <v>262</v>
      </c>
      <c r="F49" s="109">
        <v>120000</v>
      </c>
      <c r="G49" s="101"/>
      <c r="H49" s="102">
        <f t="shared" si="1"/>
        <v>120000</v>
      </c>
    </row>
    <row r="50" spans="1:8" s="76" customFormat="1" ht="54" customHeight="1">
      <c r="A50" s="75"/>
      <c r="B50" s="116" t="s">
        <v>63</v>
      </c>
      <c r="C50" s="116" t="s">
        <v>64</v>
      </c>
      <c r="D50" s="117" t="s">
        <v>189</v>
      </c>
      <c r="E50" s="118" t="s">
        <v>65</v>
      </c>
      <c r="F50" s="101">
        <v>20000</v>
      </c>
      <c r="G50" s="101">
        <v>62300</v>
      </c>
      <c r="H50" s="102">
        <f t="shared" si="1"/>
        <v>82300</v>
      </c>
    </row>
    <row r="51" spans="1:8" s="89" customFormat="1" ht="49.5" customHeight="1">
      <c r="A51" s="88"/>
      <c r="B51" s="98" t="s">
        <v>66</v>
      </c>
      <c r="C51" s="98" t="s">
        <v>51</v>
      </c>
      <c r="D51" s="119" t="s">
        <v>67</v>
      </c>
      <c r="E51" s="20" t="s">
        <v>227</v>
      </c>
      <c r="F51" s="101"/>
      <c r="G51" s="37">
        <v>110000</v>
      </c>
      <c r="H51" s="102">
        <f t="shared" si="1"/>
        <v>110000</v>
      </c>
    </row>
    <row r="52" spans="1:8" ht="15.75" hidden="1">
      <c r="A52" s="18"/>
      <c r="B52" s="98"/>
      <c r="C52" s="98"/>
      <c r="D52" s="104"/>
      <c r="E52" s="101"/>
      <c r="F52" s="101"/>
      <c r="G52" s="101"/>
      <c r="H52" s="102">
        <f t="shared" si="1"/>
        <v>0</v>
      </c>
    </row>
    <row r="53" spans="1:8" ht="15.75" hidden="1">
      <c r="A53" s="18"/>
      <c r="B53" s="98"/>
      <c r="C53" s="98"/>
      <c r="D53" s="104"/>
      <c r="E53" s="101"/>
      <c r="F53" s="101"/>
      <c r="G53" s="101"/>
      <c r="H53" s="102">
        <f t="shared" si="1"/>
        <v>0</v>
      </c>
    </row>
    <row r="54" spans="1:8" ht="0.75" hidden="1" customHeight="1">
      <c r="A54" s="18"/>
      <c r="B54" s="98">
        <v>200200</v>
      </c>
      <c r="C54" s="98"/>
      <c r="D54" s="120" t="s">
        <v>45</v>
      </c>
      <c r="E54" s="100" t="s">
        <v>226</v>
      </c>
      <c r="F54" s="101"/>
      <c r="G54" s="37"/>
      <c r="H54" s="102">
        <f t="shared" si="1"/>
        <v>0</v>
      </c>
    </row>
    <row r="55" spans="1:8" ht="15.75" hidden="1">
      <c r="A55" s="18"/>
      <c r="B55" s="98"/>
      <c r="C55" s="98"/>
      <c r="D55" s="119"/>
      <c r="E55" s="19"/>
      <c r="F55" s="37"/>
      <c r="G55" s="37"/>
      <c r="H55" s="102"/>
    </row>
    <row r="56" spans="1:8" s="76" customFormat="1" ht="47.25">
      <c r="A56" s="75"/>
      <c r="B56" s="98" t="s">
        <v>69</v>
      </c>
      <c r="C56" s="98" t="s">
        <v>68</v>
      </c>
      <c r="D56" s="104" t="s">
        <v>70</v>
      </c>
      <c r="E56" s="105" t="s">
        <v>263</v>
      </c>
      <c r="F56" s="101">
        <v>7600</v>
      </c>
      <c r="G56" s="101"/>
      <c r="H56" s="102">
        <f t="shared" si="1"/>
        <v>7600</v>
      </c>
    </row>
    <row r="57" spans="1:8" s="86" customFormat="1" ht="31.5">
      <c r="A57" s="85"/>
      <c r="B57" s="98" t="s">
        <v>69</v>
      </c>
      <c r="C57" s="98" t="s">
        <v>68</v>
      </c>
      <c r="D57" s="104" t="s">
        <v>70</v>
      </c>
      <c r="E57" s="105" t="s">
        <v>274</v>
      </c>
      <c r="F57" s="101">
        <v>100000</v>
      </c>
      <c r="G57" s="37"/>
      <c r="H57" s="102">
        <f t="shared" si="1"/>
        <v>100000</v>
      </c>
    </row>
    <row r="58" spans="1:8" s="76" customFormat="1" ht="31.5">
      <c r="A58" s="75"/>
      <c r="B58" s="98" t="s">
        <v>69</v>
      </c>
      <c r="C58" s="98" t="s">
        <v>68</v>
      </c>
      <c r="D58" s="104" t="s">
        <v>70</v>
      </c>
      <c r="E58" s="105" t="s">
        <v>221</v>
      </c>
      <c r="F58" s="101">
        <v>200000</v>
      </c>
      <c r="G58" s="101"/>
      <c r="H58" s="102">
        <f t="shared" si="1"/>
        <v>200000</v>
      </c>
    </row>
    <row r="59" spans="1:8" s="76" customFormat="1" ht="22.15" customHeight="1">
      <c r="A59" s="75"/>
      <c r="B59" s="98">
        <v>250404</v>
      </c>
      <c r="C59" s="98" t="s">
        <v>68</v>
      </c>
      <c r="D59" s="104" t="s">
        <v>70</v>
      </c>
      <c r="E59" s="19" t="s">
        <v>224</v>
      </c>
      <c r="F59" s="101">
        <v>49000</v>
      </c>
      <c r="G59" s="101"/>
      <c r="H59" s="102">
        <f t="shared" si="1"/>
        <v>49000</v>
      </c>
    </row>
    <row r="60" spans="1:8" s="76" customFormat="1" ht="65.45" customHeight="1">
      <c r="A60" s="75"/>
      <c r="B60" s="98">
        <v>250404</v>
      </c>
      <c r="C60" s="98" t="s">
        <v>68</v>
      </c>
      <c r="D60" s="104" t="s">
        <v>70</v>
      </c>
      <c r="E60" s="23" t="s">
        <v>261</v>
      </c>
      <c r="F60" s="101">
        <v>600000</v>
      </c>
      <c r="G60" s="101"/>
      <c r="H60" s="102">
        <f t="shared" si="1"/>
        <v>600000</v>
      </c>
    </row>
    <row r="61" spans="1:8" s="76" customFormat="1" ht="48.6" customHeight="1">
      <c r="A61" s="75"/>
      <c r="B61" s="98" t="s">
        <v>69</v>
      </c>
      <c r="C61" s="98" t="s">
        <v>68</v>
      </c>
      <c r="D61" s="104" t="s">
        <v>70</v>
      </c>
      <c r="E61" s="23" t="s">
        <v>255</v>
      </c>
      <c r="F61" s="101">
        <v>100000</v>
      </c>
      <c r="G61" s="101"/>
      <c r="H61" s="102">
        <f t="shared" si="1"/>
        <v>100000</v>
      </c>
    </row>
    <row r="62" spans="1:8" s="76" customFormat="1" ht="63" customHeight="1">
      <c r="A62" s="75"/>
      <c r="B62" s="98" t="s">
        <v>69</v>
      </c>
      <c r="C62" s="98" t="s">
        <v>68</v>
      </c>
      <c r="D62" s="104" t="s">
        <v>70</v>
      </c>
      <c r="E62" s="19" t="s">
        <v>256</v>
      </c>
      <c r="F62" s="101">
        <v>500000</v>
      </c>
      <c r="G62" s="101"/>
      <c r="H62" s="102">
        <f t="shared" si="1"/>
        <v>500000</v>
      </c>
    </row>
    <row r="63" spans="1:8" ht="36" customHeight="1">
      <c r="A63" s="18"/>
      <c r="B63" s="98" t="s">
        <v>69</v>
      </c>
      <c r="C63" s="98" t="s">
        <v>68</v>
      </c>
      <c r="D63" s="104" t="s">
        <v>70</v>
      </c>
      <c r="E63" s="19" t="s">
        <v>270</v>
      </c>
      <c r="F63" s="101">
        <v>190000</v>
      </c>
      <c r="G63" s="101"/>
      <c r="H63" s="102">
        <f t="shared" si="1"/>
        <v>190000</v>
      </c>
    </row>
    <row r="64" spans="1:8" ht="26.25" hidden="1" customHeight="1">
      <c r="A64" s="18"/>
      <c r="B64" s="98"/>
      <c r="C64" s="98"/>
      <c r="D64" s="104"/>
      <c r="E64" s="19"/>
      <c r="F64" s="101"/>
      <c r="G64" s="101"/>
      <c r="H64" s="102">
        <f>SUM(F64+G64)</f>
        <v>0</v>
      </c>
    </row>
    <row r="65" spans="1:8" s="89" customFormat="1" ht="31.5">
      <c r="A65" s="90"/>
      <c r="B65" s="98" t="s">
        <v>69</v>
      </c>
      <c r="C65" s="98" t="s">
        <v>68</v>
      </c>
      <c r="D65" s="122" t="s">
        <v>70</v>
      </c>
      <c r="E65" s="19" t="s">
        <v>269</v>
      </c>
      <c r="F65" s="123">
        <v>24480</v>
      </c>
      <c r="G65" s="101"/>
      <c r="H65" s="102">
        <f t="shared" si="1"/>
        <v>24480</v>
      </c>
    </row>
    <row r="66" spans="1:8" s="76" customFormat="1" ht="44.25" customHeight="1" thickBot="1">
      <c r="A66" s="75"/>
      <c r="B66" s="93">
        <v>250404</v>
      </c>
      <c r="C66" s="93" t="s">
        <v>68</v>
      </c>
      <c r="D66" s="104" t="s">
        <v>70</v>
      </c>
      <c r="E66" s="105" t="s">
        <v>223</v>
      </c>
      <c r="F66" s="101">
        <v>87000</v>
      </c>
      <c r="G66" s="101">
        <v>63000</v>
      </c>
      <c r="H66" s="102">
        <f t="shared" si="1"/>
        <v>150000</v>
      </c>
    </row>
    <row r="67" spans="1:8" ht="16.5" hidden="1" thickBot="1">
      <c r="A67" s="18"/>
      <c r="B67" s="107"/>
      <c r="C67" s="107"/>
      <c r="D67" s="108"/>
      <c r="E67" s="20"/>
      <c r="F67" s="109"/>
      <c r="G67" s="109"/>
      <c r="H67" s="124">
        <f t="shared" si="1"/>
        <v>0</v>
      </c>
    </row>
    <row r="68" spans="1:8" ht="54" customHeight="1" thickBot="1">
      <c r="A68" s="18"/>
      <c r="B68" s="24" t="s">
        <v>71</v>
      </c>
      <c r="C68" s="25"/>
      <c r="D68" s="125" t="s">
        <v>72</v>
      </c>
      <c r="E68" s="26"/>
      <c r="F68" s="27">
        <f>SUM(F69:F73)</f>
        <v>80000</v>
      </c>
      <c r="G68" s="27">
        <f>SUM(G69:G73)</f>
        <v>0</v>
      </c>
      <c r="H68" s="28">
        <f>SUM(H69:H73)</f>
        <v>80000</v>
      </c>
    </row>
    <row r="69" spans="1:8" ht="31.5" hidden="1">
      <c r="A69" s="18"/>
      <c r="B69" s="98" t="s">
        <v>73</v>
      </c>
      <c r="C69" s="98"/>
      <c r="D69" s="99" t="s">
        <v>74</v>
      </c>
      <c r="E69" s="19" t="s">
        <v>75</v>
      </c>
      <c r="F69" s="101"/>
      <c r="G69" s="96"/>
      <c r="H69" s="97">
        <f>SUM(F69+G69)</f>
        <v>0</v>
      </c>
    </row>
    <row r="70" spans="1:8" ht="1.5" hidden="1" customHeight="1">
      <c r="A70" s="18"/>
      <c r="B70" s="98" t="s">
        <v>73</v>
      </c>
      <c r="C70" s="98"/>
      <c r="D70" s="103" t="s">
        <v>74</v>
      </c>
      <c r="E70" s="19" t="s">
        <v>76</v>
      </c>
      <c r="F70" s="101"/>
      <c r="G70" s="101"/>
      <c r="H70" s="97">
        <f>SUM(F70+G70)</f>
        <v>0</v>
      </c>
    </row>
    <row r="71" spans="1:8" s="89" customFormat="1" ht="47.25">
      <c r="A71" s="88"/>
      <c r="B71" s="98" t="s">
        <v>73</v>
      </c>
      <c r="C71" s="98"/>
      <c r="D71" s="103" t="s">
        <v>74</v>
      </c>
      <c r="E71" s="19" t="s">
        <v>253</v>
      </c>
      <c r="F71" s="101">
        <v>34500</v>
      </c>
      <c r="G71" s="101"/>
      <c r="H71" s="97">
        <f>SUM(F71+G71)</f>
        <v>34500</v>
      </c>
    </row>
    <row r="72" spans="1:8" s="89" customFormat="1" ht="48" customHeight="1">
      <c r="A72" s="88"/>
      <c r="B72" s="98" t="s">
        <v>73</v>
      </c>
      <c r="C72" s="98"/>
      <c r="D72" s="103" t="s">
        <v>74</v>
      </c>
      <c r="E72" s="19" t="s">
        <v>77</v>
      </c>
      <c r="F72" s="101">
        <v>20500</v>
      </c>
      <c r="G72" s="101"/>
      <c r="H72" s="97">
        <f>SUM(F72+G72)</f>
        <v>20500</v>
      </c>
    </row>
    <row r="73" spans="1:8" s="76" customFormat="1" ht="38.25" customHeight="1">
      <c r="A73" s="77"/>
      <c r="B73" s="126" t="s">
        <v>73</v>
      </c>
      <c r="C73" s="126"/>
      <c r="D73" s="103" t="s">
        <v>74</v>
      </c>
      <c r="E73" s="20" t="s">
        <v>254</v>
      </c>
      <c r="F73" s="127">
        <v>25000</v>
      </c>
      <c r="G73" s="128"/>
      <c r="H73" s="129">
        <f>SUM(F73+G73)</f>
        <v>25000</v>
      </c>
    </row>
    <row r="74" spans="1:8" ht="31.5">
      <c r="A74" s="33"/>
      <c r="B74" s="24" t="s">
        <v>78</v>
      </c>
      <c r="C74" s="24"/>
      <c r="D74" s="12" t="s">
        <v>79</v>
      </c>
      <c r="E74" s="26"/>
      <c r="F74" s="27">
        <f>SUM(F79:F88)</f>
        <v>4859200</v>
      </c>
      <c r="G74" s="27">
        <f>SUM(G75:G88)</f>
        <v>0</v>
      </c>
      <c r="H74" s="28">
        <f>F74</f>
        <v>4859200</v>
      </c>
    </row>
    <row r="75" spans="1:8" ht="0.75" customHeight="1">
      <c r="A75" s="17"/>
      <c r="B75" s="93" t="s">
        <v>80</v>
      </c>
      <c r="C75" s="93"/>
      <c r="D75" s="130" t="s">
        <v>81</v>
      </c>
      <c r="E75" s="121"/>
      <c r="F75" s="36"/>
      <c r="G75" s="36"/>
      <c r="H75" s="97">
        <f t="shared" ref="H75:H86" si="2">SUM(F75+G75)</f>
        <v>0</v>
      </c>
    </row>
    <row r="76" spans="1:8" ht="15.75" hidden="1" customHeight="1">
      <c r="A76" s="18"/>
      <c r="B76" s="93" t="s">
        <v>82</v>
      </c>
      <c r="C76" s="93"/>
      <c r="D76" s="103" t="s">
        <v>83</v>
      </c>
      <c r="E76" s="121"/>
      <c r="F76" s="36"/>
      <c r="G76" s="36"/>
      <c r="H76" s="97">
        <f t="shared" si="2"/>
        <v>0</v>
      </c>
    </row>
    <row r="77" spans="1:8" ht="15.75" hidden="1" customHeight="1">
      <c r="A77" s="18"/>
      <c r="B77" s="93" t="s">
        <v>84</v>
      </c>
      <c r="C77" s="93"/>
      <c r="D77" s="131" t="s">
        <v>85</v>
      </c>
      <c r="E77" s="121"/>
      <c r="F77" s="36"/>
      <c r="G77" s="36"/>
      <c r="H77" s="97">
        <f t="shared" si="2"/>
        <v>0</v>
      </c>
    </row>
    <row r="78" spans="1:8" ht="47.25" hidden="1" customHeight="1">
      <c r="A78" s="18"/>
      <c r="B78" s="93" t="s">
        <v>86</v>
      </c>
      <c r="C78" s="132"/>
      <c r="D78" s="133" t="s">
        <v>87</v>
      </c>
      <c r="E78" s="121"/>
      <c r="F78" s="36"/>
      <c r="G78" s="36"/>
      <c r="H78" s="97">
        <f t="shared" si="2"/>
        <v>0</v>
      </c>
    </row>
    <row r="79" spans="1:8" s="76" customFormat="1" ht="15.75">
      <c r="A79" s="75"/>
      <c r="B79" s="93" t="s">
        <v>88</v>
      </c>
      <c r="C79" s="93" t="s">
        <v>89</v>
      </c>
      <c r="D79" s="117" t="s">
        <v>90</v>
      </c>
      <c r="E79" s="19" t="s">
        <v>203</v>
      </c>
      <c r="F79" s="36">
        <v>3000000</v>
      </c>
      <c r="G79" s="36"/>
      <c r="H79" s="97">
        <f t="shared" si="2"/>
        <v>3000000</v>
      </c>
    </row>
    <row r="80" spans="1:8" s="76" customFormat="1" ht="34.5" customHeight="1">
      <c r="A80" s="75"/>
      <c r="B80" s="126" t="s">
        <v>88</v>
      </c>
      <c r="C80" s="126" t="s">
        <v>89</v>
      </c>
      <c r="D80" s="134" t="s">
        <v>90</v>
      </c>
      <c r="E80" s="20" t="s">
        <v>202</v>
      </c>
      <c r="F80" s="127">
        <v>632100</v>
      </c>
      <c r="G80" s="127"/>
      <c r="H80" s="129">
        <f t="shared" si="2"/>
        <v>632100</v>
      </c>
    </row>
    <row r="81" spans="1:12" s="76" customFormat="1" ht="15.75">
      <c r="A81" s="75"/>
      <c r="B81" s="98" t="s">
        <v>88</v>
      </c>
      <c r="C81" s="98" t="s">
        <v>89</v>
      </c>
      <c r="D81" s="104" t="s">
        <v>90</v>
      </c>
      <c r="E81" s="19" t="s">
        <v>201</v>
      </c>
      <c r="F81" s="37">
        <v>70000</v>
      </c>
      <c r="G81" s="37"/>
      <c r="H81" s="102">
        <f t="shared" si="2"/>
        <v>70000</v>
      </c>
    </row>
    <row r="82" spans="1:12" s="76" customFormat="1" ht="31.5">
      <c r="A82" s="75"/>
      <c r="B82" s="98" t="s">
        <v>88</v>
      </c>
      <c r="C82" s="98" t="s">
        <v>89</v>
      </c>
      <c r="D82" s="104" t="s">
        <v>90</v>
      </c>
      <c r="E82" s="19" t="s">
        <v>204</v>
      </c>
      <c r="F82" s="37">
        <v>65000</v>
      </c>
      <c r="G82" s="37"/>
      <c r="H82" s="102">
        <f t="shared" si="2"/>
        <v>65000</v>
      </c>
    </row>
    <row r="83" spans="1:12" s="76" customFormat="1" ht="15.75">
      <c r="A83" s="75"/>
      <c r="B83" s="98" t="s">
        <v>88</v>
      </c>
      <c r="C83" s="98" t="s">
        <v>89</v>
      </c>
      <c r="D83" s="104" t="s">
        <v>90</v>
      </c>
      <c r="E83" s="19" t="s">
        <v>205</v>
      </c>
      <c r="F83" s="37">
        <v>538100</v>
      </c>
      <c r="G83" s="37"/>
      <c r="H83" s="102">
        <f t="shared" si="2"/>
        <v>538100</v>
      </c>
    </row>
    <row r="84" spans="1:12" s="76" customFormat="1" ht="31.5">
      <c r="A84" s="75"/>
      <c r="B84" s="98" t="s">
        <v>88</v>
      </c>
      <c r="C84" s="98" t="s">
        <v>89</v>
      </c>
      <c r="D84" s="104" t="s">
        <v>90</v>
      </c>
      <c r="E84" s="19" t="s">
        <v>206</v>
      </c>
      <c r="F84" s="37">
        <v>250000</v>
      </c>
      <c r="G84" s="37"/>
      <c r="H84" s="102">
        <f t="shared" si="2"/>
        <v>250000</v>
      </c>
    </row>
    <row r="85" spans="1:12" s="76" customFormat="1" ht="39" customHeight="1">
      <c r="A85" s="75"/>
      <c r="B85" s="126" t="s">
        <v>92</v>
      </c>
      <c r="C85" s="126" t="s">
        <v>93</v>
      </c>
      <c r="D85" s="134" t="s">
        <v>94</v>
      </c>
      <c r="E85" s="20" t="s">
        <v>207</v>
      </c>
      <c r="F85" s="127">
        <v>199000</v>
      </c>
      <c r="G85" s="37"/>
      <c r="H85" s="129">
        <f t="shared" si="2"/>
        <v>199000</v>
      </c>
    </row>
    <row r="86" spans="1:12" s="76" customFormat="1" ht="0.75" hidden="1" customHeight="1">
      <c r="A86" s="75"/>
      <c r="B86" s="98" t="s">
        <v>88</v>
      </c>
      <c r="C86" s="98"/>
      <c r="D86" s="104" t="s">
        <v>90</v>
      </c>
      <c r="E86" s="19" t="s">
        <v>91</v>
      </c>
      <c r="F86" s="37"/>
      <c r="G86" s="37"/>
      <c r="H86" s="102">
        <f t="shared" si="2"/>
        <v>0</v>
      </c>
    </row>
    <row r="87" spans="1:12" s="76" customFormat="1" ht="0.75" hidden="1" customHeight="1">
      <c r="A87" s="77"/>
      <c r="B87" s="126"/>
      <c r="C87" s="126"/>
      <c r="D87" s="134"/>
      <c r="E87" s="20"/>
      <c r="F87" s="127"/>
      <c r="G87" s="127"/>
      <c r="H87" s="129"/>
    </row>
    <row r="88" spans="1:12" s="89" customFormat="1" ht="47.25">
      <c r="A88" s="92"/>
      <c r="B88" s="126" t="s">
        <v>69</v>
      </c>
      <c r="C88" s="126" t="s">
        <v>68</v>
      </c>
      <c r="D88" s="134" t="s">
        <v>70</v>
      </c>
      <c r="E88" s="20" t="s">
        <v>258</v>
      </c>
      <c r="F88" s="127">
        <v>105000</v>
      </c>
      <c r="G88" s="127"/>
      <c r="H88" s="129">
        <v>105000</v>
      </c>
    </row>
    <row r="89" spans="1:12" s="76" customFormat="1" ht="9.75" customHeight="1" thickBot="1">
      <c r="A89" s="91"/>
      <c r="B89" s="107"/>
      <c r="C89" s="107"/>
      <c r="D89" s="135"/>
      <c r="E89" s="136"/>
      <c r="F89" s="137"/>
      <c r="G89" s="137"/>
      <c r="H89" s="138"/>
    </row>
    <row r="90" spans="1:12" s="76" customFormat="1" ht="16.5" hidden="1" thickBot="1">
      <c r="A90" s="91"/>
      <c r="B90" s="107"/>
      <c r="C90" s="107"/>
      <c r="D90" s="135"/>
      <c r="E90" s="136"/>
      <c r="F90" s="137"/>
      <c r="G90" s="137"/>
      <c r="H90" s="138"/>
    </row>
    <row r="91" spans="1:12" ht="48.6" customHeight="1" thickBot="1">
      <c r="A91" s="33"/>
      <c r="B91" s="24" t="s">
        <v>95</v>
      </c>
      <c r="C91" s="24"/>
      <c r="D91" s="12" t="s">
        <v>96</v>
      </c>
      <c r="E91" s="34"/>
      <c r="F91" s="35">
        <f>SUM(F92:F105)</f>
        <v>2853300</v>
      </c>
      <c r="G91" s="35">
        <f>SUM(G92:G105)</f>
        <v>20276</v>
      </c>
      <c r="H91" s="35">
        <f>SUM(H92:H105)</f>
        <v>2873576</v>
      </c>
    </row>
    <row r="92" spans="1:12" s="76" customFormat="1" ht="48.6" customHeight="1">
      <c r="A92" s="78"/>
      <c r="B92" s="93" t="s">
        <v>15</v>
      </c>
      <c r="C92" s="93" t="s">
        <v>16</v>
      </c>
      <c r="D92" s="94" t="s">
        <v>17</v>
      </c>
      <c r="E92" s="139" t="s">
        <v>211</v>
      </c>
      <c r="F92" s="36">
        <v>70000</v>
      </c>
      <c r="G92" s="36"/>
      <c r="H92" s="97">
        <f t="shared" ref="H92:H101" si="3">SUM(F92+G92)</f>
        <v>70000</v>
      </c>
      <c r="I92" s="80"/>
      <c r="J92" s="81"/>
      <c r="K92" s="82"/>
      <c r="L92" s="83"/>
    </row>
    <row r="93" spans="1:12" s="76" customFormat="1" ht="31.5">
      <c r="A93" s="75"/>
      <c r="B93" s="98" t="s">
        <v>15</v>
      </c>
      <c r="C93" s="98" t="s">
        <v>16</v>
      </c>
      <c r="D93" s="99" t="s">
        <v>17</v>
      </c>
      <c r="E93" s="19" t="s">
        <v>214</v>
      </c>
      <c r="F93" s="37">
        <v>1427400</v>
      </c>
      <c r="G93" s="36"/>
      <c r="H93" s="97">
        <f t="shared" si="3"/>
        <v>1427400</v>
      </c>
      <c r="I93" s="80"/>
      <c r="J93" s="81"/>
      <c r="K93" s="82"/>
      <c r="L93" s="83"/>
    </row>
    <row r="94" spans="1:12" s="76" customFormat="1" ht="31.5" hidden="1">
      <c r="A94" s="75"/>
      <c r="B94" s="98" t="s">
        <v>15</v>
      </c>
      <c r="C94" s="98" t="s">
        <v>16</v>
      </c>
      <c r="D94" s="99" t="s">
        <v>17</v>
      </c>
      <c r="E94" s="19" t="s">
        <v>97</v>
      </c>
      <c r="F94" s="37"/>
      <c r="G94" s="36"/>
      <c r="H94" s="97">
        <f t="shared" si="3"/>
        <v>0</v>
      </c>
      <c r="I94" s="80"/>
      <c r="J94" s="81"/>
      <c r="K94" s="82"/>
      <c r="L94" s="83"/>
    </row>
    <row r="95" spans="1:12" s="76" customFormat="1" ht="31.5">
      <c r="A95" s="75"/>
      <c r="B95" s="98" t="s">
        <v>15</v>
      </c>
      <c r="C95" s="98" t="s">
        <v>16</v>
      </c>
      <c r="D95" s="99" t="s">
        <v>17</v>
      </c>
      <c r="E95" s="23" t="s">
        <v>209</v>
      </c>
      <c r="F95" s="37">
        <v>45000</v>
      </c>
      <c r="G95" s="36"/>
      <c r="H95" s="97">
        <f t="shared" si="3"/>
        <v>45000</v>
      </c>
      <c r="I95" s="80"/>
      <c r="J95" s="81"/>
      <c r="K95" s="82"/>
      <c r="L95" s="83"/>
    </row>
    <row r="96" spans="1:12" s="76" customFormat="1" ht="31.5">
      <c r="A96" s="75"/>
      <c r="B96" s="98" t="s">
        <v>98</v>
      </c>
      <c r="C96" s="98" t="s">
        <v>20</v>
      </c>
      <c r="D96" s="99" t="s">
        <v>99</v>
      </c>
      <c r="E96" s="140" t="s">
        <v>213</v>
      </c>
      <c r="F96" s="37">
        <v>220000</v>
      </c>
      <c r="G96" s="37"/>
      <c r="H96" s="102">
        <f t="shared" si="3"/>
        <v>220000</v>
      </c>
    </row>
    <row r="97" spans="1:8" s="76" customFormat="1" ht="38.25" customHeight="1">
      <c r="A97" s="75"/>
      <c r="B97" s="126" t="s">
        <v>98</v>
      </c>
      <c r="C97" s="126" t="s">
        <v>20</v>
      </c>
      <c r="D97" s="141" t="s">
        <v>99</v>
      </c>
      <c r="E97" s="142" t="s">
        <v>212</v>
      </c>
      <c r="F97" s="127">
        <v>0</v>
      </c>
      <c r="G97" s="37">
        <v>20276</v>
      </c>
      <c r="H97" s="102">
        <f t="shared" si="3"/>
        <v>20276</v>
      </c>
    </row>
    <row r="98" spans="1:8" s="76" customFormat="1" ht="48.6" customHeight="1">
      <c r="A98" s="75"/>
      <c r="B98" s="126" t="s">
        <v>100</v>
      </c>
      <c r="C98" s="126" t="s">
        <v>101</v>
      </c>
      <c r="D98" s="141" t="s">
        <v>102</v>
      </c>
      <c r="E98" s="142" t="s">
        <v>215</v>
      </c>
      <c r="F98" s="127">
        <v>8900</v>
      </c>
      <c r="G98" s="37"/>
      <c r="H98" s="102">
        <f t="shared" si="3"/>
        <v>8900</v>
      </c>
    </row>
    <row r="99" spans="1:8" s="76" customFormat="1" ht="1.9" hidden="1" customHeight="1">
      <c r="A99" s="75"/>
      <c r="B99" s="126" t="s">
        <v>98</v>
      </c>
      <c r="C99" s="126" t="s">
        <v>20</v>
      </c>
      <c r="D99" s="141" t="s">
        <v>99</v>
      </c>
      <c r="E99" s="142" t="s">
        <v>103</v>
      </c>
      <c r="F99" s="127"/>
      <c r="G99" s="127"/>
      <c r="H99" s="102">
        <f t="shared" si="3"/>
        <v>0</v>
      </c>
    </row>
    <row r="100" spans="1:8" s="76" customFormat="1" ht="31.5">
      <c r="A100" s="75"/>
      <c r="B100" s="98" t="s">
        <v>73</v>
      </c>
      <c r="C100" s="98" t="s">
        <v>101</v>
      </c>
      <c r="D100" s="103" t="s">
        <v>74</v>
      </c>
      <c r="E100" s="19" t="s">
        <v>216</v>
      </c>
      <c r="F100" s="127">
        <v>100000</v>
      </c>
      <c r="G100" s="127"/>
      <c r="H100" s="102">
        <f t="shared" si="3"/>
        <v>100000</v>
      </c>
    </row>
    <row r="101" spans="1:8" s="76" customFormat="1" ht="33" customHeight="1">
      <c r="A101" s="75"/>
      <c r="B101" s="98" t="s">
        <v>104</v>
      </c>
      <c r="C101" s="98" t="s">
        <v>101</v>
      </c>
      <c r="D101" s="103" t="s">
        <v>70</v>
      </c>
      <c r="E101" s="140" t="s">
        <v>208</v>
      </c>
      <c r="F101" s="37">
        <v>100000</v>
      </c>
      <c r="G101" s="127"/>
      <c r="H101" s="102">
        <f t="shared" si="3"/>
        <v>100000</v>
      </c>
    </row>
    <row r="102" spans="1:8" s="76" customFormat="1" ht="12.75" hidden="1" customHeight="1">
      <c r="A102" s="75"/>
      <c r="B102" s="121"/>
      <c r="C102" s="121"/>
      <c r="D102" s="121"/>
      <c r="E102" s="121"/>
      <c r="F102" s="143"/>
      <c r="G102" s="143"/>
      <c r="H102" s="144"/>
    </row>
    <row r="103" spans="1:8" s="76" customFormat="1" ht="81" customHeight="1">
      <c r="A103" s="75"/>
      <c r="B103" s="98" t="s">
        <v>105</v>
      </c>
      <c r="C103" s="98" t="s">
        <v>101</v>
      </c>
      <c r="D103" s="104" t="s">
        <v>106</v>
      </c>
      <c r="E103" s="19" t="s">
        <v>210</v>
      </c>
      <c r="F103" s="127">
        <v>117000</v>
      </c>
      <c r="G103" s="127"/>
      <c r="H103" s="102">
        <f>SUM(F103+G103)</f>
        <v>117000</v>
      </c>
    </row>
    <row r="104" spans="1:8" s="76" customFormat="1" ht="93" customHeight="1">
      <c r="A104" s="75"/>
      <c r="B104" s="98" t="s">
        <v>107</v>
      </c>
      <c r="C104" s="98" t="s">
        <v>108</v>
      </c>
      <c r="D104" s="104" t="s">
        <v>109</v>
      </c>
      <c r="E104" s="19" t="s">
        <v>217</v>
      </c>
      <c r="F104" s="37">
        <v>700000</v>
      </c>
      <c r="G104" s="37"/>
      <c r="H104" s="102">
        <f>SUM(F104+G104)</f>
        <v>700000</v>
      </c>
    </row>
    <row r="105" spans="1:8" s="76" customFormat="1" ht="32.25" thickBot="1">
      <c r="A105" s="75"/>
      <c r="B105" s="145" t="s">
        <v>69</v>
      </c>
      <c r="C105" s="145" t="s">
        <v>68</v>
      </c>
      <c r="D105" s="117" t="s">
        <v>70</v>
      </c>
      <c r="E105" s="19" t="s">
        <v>110</v>
      </c>
      <c r="F105" s="146">
        <v>65000</v>
      </c>
      <c r="G105" s="147"/>
      <c r="H105" s="102">
        <f>SUM(F105+G105)</f>
        <v>65000</v>
      </c>
    </row>
    <row r="106" spans="1:8" ht="6.75" hidden="1" customHeight="1">
      <c r="A106" s="18"/>
      <c r="B106" s="98"/>
      <c r="C106" s="98"/>
      <c r="D106" s="99"/>
      <c r="E106" s="19"/>
      <c r="F106" s="101"/>
      <c r="G106" s="101"/>
      <c r="H106" s="102">
        <f>SUM(F106+G106)</f>
        <v>0</v>
      </c>
    </row>
    <row r="107" spans="1:8" ht="9.75" hidden="1" customHeight="1">
      <c r="A107" s="29"/>
      <c r="B107" s="126"/>
      <c r="C107" s="126"/>
      <c r="D107" s="141"/>
      <c r="E107" s="20"/>
      <c r="F107" s="137"/>
      <c r="G107" s="137"/>
      <c r="H107" s="124">
        <f>SUM(F107+G107)</f>
        <v>0</v>
      </c>
    </row>
    <row r="108" spans="1:8" ht="48" thickBot="1">
      <c r="A108" s="33"/>
      <c r="B108" s="24" t="s">
        <v>111</v>
      </c>
      <c r="C108" s="24"/>
      <c r="D108" s="12" t="s">
        <v>112</v>
      </c>
      <c r="E108" s="26"/>
      <c r="F108" s="27">
        <f>SUM(F109:F138)</f>
        <v>27700000</v>
      </c>
      <c r="G108" s="27">
        <f>SUM(G109:G136)</f>
        <v>52611520</v>
      </c>
      <c r="H108" s="27">
        <f>SUM(H109:H138)</f>
        <v>80311520</v>
      </c>
    </row>
    <row r="109" spans="1:8" s="76" customFormat="1" ht="47.25">
      <c r="A109" s="78"/>
      <c r="B109" s="93" t="s">
        <v>25</v>
      </c>
      <c r="C109" s="93" t="s">
        <v>113</v>
      </c>
      <c r="D109" s="148" t="s">
        <v>26</v>
      </c>
      <c r="E109" s="139" t="s">
        <v>232</v>
      </c>
      <c r="F109" s="36"/>
      <c r="G109" s="36">
        <v>3000000</v>
      </c>
      <c r="H109" s="102">
        <f t="shared" ref="H109:H138" si="4">SUM(F109+G109)</f>
        <v>3000000</v>
      </c>
    </row>
    <row r="110" spans="1:8" s="76" customFormat="1" ht="30.75" customHeight="1">
      <c r="A110" s="75"/>
      <c r="B110" s="98" t="s">
        <v>25</v>
      </c>
      <c r="C110" s="98" t="s">
        <v>113</v>
      </c>
      <c r="D110" s="148" t="s">
        <v>26</v>
      </c>
      <c r="E110" s="19" t="s">
        <v>231</v>
      </c>
      <c r="F110" s="37"/>
      <c r="G110" s="37">
        <v>500000</v>
      </c>
      <c r="H110" s="102">
        <f t="shared" si="4"/>
        <v>500000</v>
      </c>
    </row>
    <row r="111" spans="1:8" s="76" customFormat="1" ht="31.5" hidden="1">
      <c r="A111" s="75"/>
      <c r="B111" s="98"/>
      <c r="C111" s="98"/>
      <c r="D111" s="104"/>
      <c r="E111" s="19" t="s">
        <v>27</v>
      </c>
      <c r="F111" s="37"/>
      <c r="G111" s="37"/>
      <c r="H111" s="102">
        <f t="shared" si="4"/>
        <v>0</v>
      </c>
    </row>
    <row r="112" spans="1:8" s="76" customFormat="1" ht="31.5">
      <c r="A112" s="75"/>
      <c r="B112" s="98" t="s">
        <v>28</v>
      </c>
      <c r="C112" s="98" t="s">
        <v>113</v>
      </c>
      <c r="D112" s="148" t="s">
        <v>114</v>
      </c>
      <c r="E112" s="19" t="s">
        <v>235</v>
      </c>
      <c r="F112" s="37"/>
      <c r="G112" s="101">
        <v>2000000</v>
      </c>
      <c r="H112" s="97">
        <f t="shared" si="4"/>
        <v>2000000</v>
      </c>
    </row>
    <row r="113" spans="1:8" s="76" customFormat="1" ht="33" customHeight="1">
      <c r="A113" s="75"/>
      <c r="B113" s="98" t="s">
        <v>28</v>
      </c>
      <c r="C113" s="98" t="s">
        <v>113</v>
      </c>
      <c r="D113" s="184" t="s">
        <v>114</v>
      </c>
      <c r="E113" s="19" t="s">
        <v>233</v>
      </c>
      <c r="F113" s="37"/>
      <c r="G113" s="101">
        <v>2000000</v>
      </c>
      <c r="H113" s="97">
        <f t="shared" si="4"/>
        <v>2000000</v>
      </c>
    </row>
    <row r="114" spans="1:8" s="76" customFormat="1" ht="38.25" hidden="1" customHeight="1">
      <c r="A114" s="75"/>
      <c r="B114" s="98"/>
      <c r="C114" s="98"/>
      <c r="D114" s="184"/>
      <c r="E114" s="100"/>
      <c r="F114" s="37"/>
      <c r="G114" s="101"/>
      <c r="H114" s="97">
        <f t="shared" si="4"/>
        <v>0</v>
      </c>
    </row>
    <row r="115" spans="1:8" s="76" customFormat="1" ht="31.5" hidden="1" customHeight="1">
      <c r="A115" s="75"/>
      <c r="B115" s="185"/>
      <c r="C115" s="185"/>
      <c r="D115" s="186" t="s">
        <v>115</v>
      </c>
      <c r="E115" s="100" t="s">
        <v>116</v>
      </c>
      <c r="F115" s="37"/>
      <c r="G115" s="37"/>
      <c r="H115" s="102">
        <f t="shared" si="4"/>
        <v>0</v>
      </c>
    </row>
    <row r="116" spans="1:8" s="76" customFormat="1" ht="33" hidden="1" customHeight="1">
      <c r="A116" s="75"/>
      <c r="B116" s="185"/>
      <c r="C116" s="185"/>
      <c r="D116" s="186"/>
      <c r="E116" s="95"/>
      <c r="F116" s="36"/>
      <c r="G116" s="36"/>
      <c r="H116" s="97">
        <f t="shared" si="4"/>
        <v>0</v>
      </c>
    </row>
    <row r="117" spans="1:8" s="76" customFormat="1" ht="31.5">
      <c r="A117" s="75"/>
      <c r="B117" s="126" t="s">
        <v>117</v>
      </c>
      <c r="C117" s="126" t="s">
        <v>118</v>
      </c>
      <c r="D117" s="148" t="s">
        <v>119</v>
      </c>
      <c r="E117" s="149" t="s">
        <v>230</v>
      </c>
      <c r="F117" s="37">
        <v>11175000</v>
      </c>
      <c r="G117" s="37">
        <v>3735000</v>
      </c>
      <c r="H117" s="102">
        <f t="shared" si="4"/>
        <v>14910000</v>
      </c>
    </row>
    <row r="118" spans="1:8" s="76" customFormat="1" ht="31.5">
      <c r="A118" s="75"/>
      <c r="B118" s="126" t="s">
        <v>117</v>
      </c>
      <c r="C118" s="126" t="s">
        <v>118</v>
      </c>
      <c r="D118" s="148" t="s">
        <v>119</v>
      </c>
      <c r="E118" s="149" t="s">
        <v>229</v>
      </c>
      <c r="F118" s="37">
        <v>225000</v>
      </c>
      <c r="G118" s="150"/>
      <c r="H118" s="102">
        <f t="shared" si="4"/>
        <v>225000</v>
      </c>
    </row>
    <row r="119" spans="1:8" s="76" customFormat="1" ht="31.5">
      <c r="A119" s="75"/>
      <c r="B119" s="126" t="s">
        <v>117</v>
      </c>
      <c r="C119" s="126" t="s">
        <v>118</v>
      </c>
      <c r="D119" s="148" t="s">
        <v>119</v>
      </c>
      <c r="E119" s="149" t="s">
        <v>244</v>
      </c>
      <c r="F119" s="37">
        <v>6500000</v>
      </c>
      <c r="G119" s="150"/>
      <c r="H119" s="102">
        <f t="shared" si="4"/>
        <v>6500000</v>
      </c>
    </row>
    <row r="120" spans="1:8" s="76" customFormat="1" ht="31.5">
      <c r="A120" s="75"/>
      <c r="B120" s="126" t="s">
        <v>117</v>
      </c>
      <c r="C120" s="126" t="s">
        <v>118</v>
      </c>
      <c r="D120" s="148" t="s">
        <v>119</v>
      </c>
      <c r="E120" s="151" t="s">
        <v>247</v>
      </c>
      <c r="F120" s="127">
        <v>4300000</v>
      </c>
      <c r="G120" s="150"/>
      <c r="H120" s="102">
        <f t="shared" si="4"/>
        <v>4300000</v>
      </c>
    </row>
    <row r="121" spans="1:8" s="76" customFormat="1" ht="50.25" customHeight="1">
      <c r="A121" s="75"/>
      <c r="B121" s="126" t="s">
        <v>117</v>
      </c>
      <c r="C121" s="126" t="s">
        <v>118</v>
      </c>
      <c r="D121" s="148" t="s">
        <v>119</v>
      </c>
      <c r="E121" s="151" t="s">
        <v>246</v>
      </c>
      <c r="F121" s="127">
        <v>200000</v>
      </c>
      <c r="G121" s="150"/>
      <c r="H121" s="102">
        <f t="shared" si="4"/>
        <v>200000</v>
      </c>
    </row>
    <row r="122" spans="1:8" s="76" customFormat="1" ht="38.25" customHeight="1">
      <c r="A122" s="75"/>
      <c r="B122" s="126" t="s">
        <v>117</v>
      </c>
      <c r="C122" s="126" t="s">
        <v>118</v>
      </c>
      <c r="D122" s="148" t="s">
        <v>119</v>
      </c>
      <c r="E122" s="151" t="s">
        <v>245</v>
      </c>
      <c r="F122" s="127">
        <v>300000</v>
      </c>
      <c r="G122" s="150"/>
      <c r="H122" s="102">
        <f t="shared" si="4"/>
        <v>300000</v>
      </c>
    </row>
    <row r="123" spans="1:8" s="76" customFormat="1" ht="31.5">
      <c r="A123" s="75"/>
      <c r="B123" s="126" t="s">
        <v>121</v>
      </c>
      <c r="C123" s="126" t="s">
        <v>118</v>
      </c>
      <c r="D123" s="152" t="s">
        <v>122</v>
      </c>
      <c r="E123" s="100" t="s">
        <v>237</v>
      </c>
      <c r="F123" s="127"/>
      <c r="G123" s="37">
        <v>100000</v>
      </c>
      <c r="H123" s="102">
        <f t="shared" si="4"/>
        <v>100000</v>
      </c>
    </row>
    <row r="124" spans="1:8" s="76" customFormat="1" ht="31.5">
      <c r="A124" s="75"/>
      <c r="B124" s="126" t="s">
        <v>123</v>
      </c>
      <c r="C124" s="126" t="s">
        <v>118</v>
      </c>
      <c r="D124" s="152" t="s">
        <v>124</v>
      </c>
      <c r="E124" s="100" t="s">
        <v>236</v>
      </c>
      <c r="F124" s="127"/>
      <c r="G124" s="37">
        <v>100000</v>
      </c>
      <c r="H124" s="102">
        <f t="shared" si="4"/>
        <v>100000</v>
      </c>
    </row>
    <row r="125" spans="1:8" s="76" customFormat="1" ht="31.5" hidden="1">
      <c r="A125" s="77"/>
      <c r="B125" s="126" t="s">
        <v>123</v>
      </c>
      <c r="C125" s="126" t="s">
        <v>118</v>
      </c>
      <c r="D125" s="152" t="s">
        <v>124</v>
      </c>
      <c r="E125" s="22" t="s">
        <v>125</v>
      </c>
      <c r="F125" s="127"/>
      <c r="G125" s="127"/>
      <c r="H125" s="102">
        <f t="shared" si="4"/>
        <v>0</v>
      </c>
    </row>
    <row r="126" spans="1:8" s="76" customFormat="1" ht="63">
      <c r="A126" s="77"/>
      <c r="B126" s="126" t="s">
        <v>126</v>
      </c>
      <c r="C126" s="126" t="s">
        <v>118</v>
      </c>
      <c r="D126" s="152" t="s">
        <v>127</v>
      </c>
      <c r="E126" s="22" t="s">
        <v>239</v>
      </c>
      <c r="F126" s="127"/>
      <c r="G126" s="127">
        <v>120000</v>
      </c>
      <c r="H126" s="102">
        <f t="shared" si="4"/>
        <v>120000</v>
      </c>
    </row>
    <row r="127" spans="1:8" s="76" customFormat="1" ht="63">
      <c r="A127" s="77"/>
      <c r="B127" s="116" t="s">
        <v>128</v>
      </c>
      <c r="C127" s="116" t="s">
        <v>129</v>
      </c>
      <c r="D127" s="148" t="s">
        <v>130</v>
      </c>
      <c r="E127" s="153" t="s">
        <v>248</v>
      </c>
      <c r="F127" s="127">
        <v>5000000</v>
      </c>
      <c r="G127" s="127">
        <v>35855320</v>
      </c>
      <c r="H127" s="129">
        <f t="shared" si="4"/>
        <v>40855320</v>
      </c>
    </row>
    <row r="128" spans="1:8" s="76" customFormat="1" ht="47.25" hidden="1">
      <c r="A128" s="75"/>
      <c r="B128" s="154" t="s">
        <v>131</v>
      </c>
      <c r="C128" s="154"/>
      <c r="D128" s="131" t="s">
        <v>130</v>
      </c>
      <c r="E128" s="100" t="s">
        <v>132</v>
      </c>
      <c r="F128" s="37"/>
      <c r="G128" s="37"/>
      <c r="H128" s="129">
        <f t="shared" si="4"/>
        <v>0</v>
      </c>
    </row>
    <row r="129" spans="1:8" s="76" customFormat="1" ht="47.25" hidden="1">
      <c r="A129" s="75"/>
      <c r="B129" s="98" t="s">
        <v>128</v>
      </c>
      <c r="C129" s="98" t="s">
        <v>129</v>
      </c>
      <c r="D129" s="148" t="s">
        <v>130</v>
      </c>
      <c r="E129" s="149" t="s">
        <v>120</v>
      </c>
      <c r="F129" s="37"/>
      <c r="G129" s="37"/>
      <c r="H129" s="129">
        <f t="shared" si="4"/>
        <v>0</v>
      </c>
    </row>
    <row r="130" spans="1:8" s="76" customFormat="1" ht="15.75">
      <c r="A130" s="75"/>
      <c r="B130" s="98" t="s">
        <v>46</v>
      </c>
      <c r="C130" s="98" t="s">
        <v>47</v>
      </c>
      <c r="D130" s="99" t="s">
        <v>133</v>
      </c>
      <c r="E130" s="149" t="s">
        <v>272</v>
      </c>
      <c r="F130" s="37"/>
      <c r="G130" s="37">
        <v>400000</v>
      </c>
      <c r="H130" s="129">
        <f t="shared" si="4"/>
        <v>400000</v>
      </c>
    </row>
    <row r="131" spans="1:8" s="76" customFormat="1" ht="63">
      <c r="A131" s="75"/>
      <c r="B131" s="98" t="s">
        <v>41</v>
      </c>
      <c r="C131" s="98" t="s">
        <v>49</v>
      </c>
      <c r="D131" s="99" t="s">
        <v>43</v>
      </c>
      <c r="E131" s="155" t="s">
        <v>240</v>
      </c>
      <c r="F131" s="37"/>
      <c r="G131" s="37">
        <v>2470200</v>
      </c>
      <c r="H131" s="102">
        <f t="shared" si="4"/>
        <v>2470200</v>
      </c>
    </row>
    <row r="132" spans="1:8" s="76" customFormat="1" ht="63">
      <c r="A132" s="75"/>
      <c r="B132" s="98" t="s">
        <v>41</v>
      </c>
      <c r="C132" s="98" t="s">
        <v>49</v>
      </c>
      <c r="D132" s="99" t="s">
        <v>43</v>
      </c>
      <c r="E132" s="155" t="s">
        <v>241</v>
      </c>
      <c r="F132" s="37"/>
      <c r="G132" s="37">
        <v>425000</v>
      </c>
      <c r="H132" s="102">
        <f t="shared" si="4"/>
        <v>425000</v>
      </c>
    </row>
    <row r="133" spans="1:8" s="76" customFormat="1" ht="63">
      <c r="A133" s="75"/>
      <c r="B133" s="98" t="s">
        <v>41</v>
      </c>
      <c r="C133" s="98" t="s">
        <v>49</v>
      </c>
      <c r="D133" s="99" t="s">
        <v>43</v>
      </c>
      <c r="E133" s="155" t="s">
        <v>267</v>
      </c>
      <c r="F133" s="37"/>
      <c r="G133" s="37">
        <v>770000</v>
      </c>
      <c r="H133" s="102">
        <f t="shared" si="4"/>
        <v>770000</v>
      </c>
    </row>
    <row r="134" spans="1:8" s="76" customFormat="1" ht="63">
      <c r="A134" s="75"/>
      <c r="B134" s="98" t="s">
        <v>41</v>
      </c>
      <c r="C134" s="98" t="s">
        <v>49</v>
      </c>
      <c r="D134" s="99" t="s">
        <v>43</v>
      </c>
      <c r="E134" s="156" t="s">
        <v>242</v>
      </c>
      <c r="F134" s="37"/>
      <c r="G134" s="37">
        <v>596000</v>
      </c>
      <c r="H134" s="102">
        <f t="shared" si="4"/>
        <v>596000</v>
      </c>
    </row>
    <row r="135" spans="1:8" s="76" customFormat="1" ht="63">
      <c r="A135" s="75"/>
      <c r="B135" s="98" t="s">
        <v>41</v>
      </c>
      <c r="C135" s="98" t="s">
        <v>49</v>
      </c>
      <c r="D135" s="99" t="s">
        <v>43</v>
      </c>
      <c r="E135" s="155" t="s">
        <v>243</v>
      </c>
      <c r="F135" s="37"/>
      <c r="G135" s="37">
        <v>40000</v>
      </c>
      <c r="H135" s="102">
        <f t="shared" si="4"/>
        <v>40000</v>
      </c>
    </row>
    <row r="136" spans="1:8" s="76" customFormat="1" ht="31.5">
      <c r="A136" s="75"/>
      <c r="B136" s="98" t="s">
        <v>69</v>
      </c>
      <c r="C136" s="98" t="s">
        <v>68</v>
      </c>
      <c r="D136" s="99" t="s">
        <v>70</v>
      </c>
      <c r="E136" s="155" t="s">
        <v>234</v>
      </c>
      <c r="F136" s="37"/>
      <c r="G136" s="37">
        <v>500000</v>
      </c>
      <c r="H136" s="102">
        <f t="shared" si="4"/>
        <v>500000</v>
      </c>
    </row>
    <row r="137" spans="1:8" ht="31.5" hidden="1">
      <c r="A137" s="18"/>
      <c r="B137" s="98" t="s">
        <v>69</v>
      </c>
      <c r="C137" s="98" t="s">
        <v>68</v>
      </c>
      <c r="D137" s="99" t="s">
        <v>70</v>
      </c>
      <c r="E137" s="155" t="s">
        <v>134</v>
      </c>
      <c r="F137" s="37"/>
      <c r="G137" s="37"/>
      <c r="H137" s="102">
        <f t="shared" si="4"/>
        <v>0</v>
      </c>
    </row>
    <row r="138" spans="1:8" ht="31.5" hidden="1">
      <c r="A138" s="18"/>
      <c r="B138" s="98" t="s">
        <v>69</v>
      </c>
      <c r="C138" s="98" t="s">
        <v>68</v>
      </c>
      <c r="D138" s="99" t="s">
        <v>70</v>
      </c>
      <c r="E138" s="155" t="s">
        <v>135</v>
      </c>
      <c r="F138" s="37"/>
      <c r="G138" s="37"/>
      <c r="H138" s="102">
        <f t="shared" si="4"/>
        <v>0</v>
      </c>
    </row>
    <row r="139" spans="1:8" s="40" customFormat="1" ht="31.5">
      <c r="A139" s="38"/>
      <c r="B139" s="157"/>
      <c r="C139" s="158"/>
      <c r="D139" s="159" t="s">
        <v>136</v>
      </c>
      <c r="E139" s="39"/>
      <c r="F139" s="160">
        <f>SUM(F140:F142)</f>
        <v>199000</v>
      </c>
      <c r="G139" s="161">
        <f>SUM(G140:G142)</f>
        <v>0</v>
      </c>
      <c r="H139" s="161">
        <f>SUM(H140:H142)</f>
        <v>199000</v>
      </c>
    </row>
    <row r="140" spans="1:8" ht="63">
      <c r="A140" s="18"/>
      <c r="B140" s="98" t="s">
        <v>137</v>
      </c>
      <c r="C140" s="98" t="s">
        <v>138</v>
      </c>
      <c r="D140" s="99" t="s">
        <v>139</v>
      </c>
      <c r="E140" s="162" t="s">
        <v>271</v>
      </c>
      <c r="F140" s="37">
        <v>199000</v>
      </c>
      <c r="G140" s="37"/>
      <c r="H140" s="102">
        <f>SUM(F140+G140)</f>
        <v>199000</v>
      </c>
    </row>
    <row r="141" spans="1:8" ht="0.75" customHeight="1" thickBot="1">
      <c r="A141" s="18"/>
      <c r="B141" s="98"/>
      <c r="C141" s="98"/>
      <c r="D141" s="99"/>
      <c r="E141" s="162"/>
      <c r="F141" s="37"/>
      <c r="G141" s="37"/>
      <c r="H141" s="102">
        <f>SUM(F141+G141)</f>
        <v>0</v>
      </c>
    </row>
    <row r="142" spans="1:8" ht="63.75" hidden="1" thickBot="1">
      <c r="A142" s="29"/>
      <c r="B142" s="163" t="s">
        <v>137</v>
      </c>
      <c r="C142" s="163" t="s">
        <v>138</v>
      </c>
      <c r="D142" s="99" t="s">
        <v>139</v>
      </c>
      <c r="E142" s="162" t="s">
        <v>140</v>
      </c>
      <c r="F142" s="127"/>
      <c r="G142" s="127"/>
      <c r="H142" s="129">
        <f>SUM(F142+G142)</f>
        <v>0</v>
      </c>
    </row>
    <row r="143" spans="1:8" ht="48" thickBot="1">
      <c r="A143" s="33"/>
      <c r="B143" s="41" t="s">
        <v>141</v>
      </c>
      <c r="C143" s="41"/>
      <c r="D143" s="42" t="s">
        <v>142</v>
      </c>
      <c r="E143" s="42"/>
      <c r="F143" s="27">
        <f>SUM(F145:F148)</f>
        <v>70000</v>
      </c>
      <c r="G143" s="27">
        <f>SUM(G145:G148)</f>
        <v>1093101</v>
      </c>
      <c r="H143" s="43">
        <f>SUM(F143+G143)</f>
        <v>1163101</v>
      </c>
    </row>
    <row r="144" spans="1:8" hidden="1">
      <c r="A144" s="17"/>
      <c r="B144" s="121"/>
      <c r="C144" s="121"/>
      <c r="D144" s="121"/>
      <c r="E144" s="121"/>
      <c r="F144" s="121"/>
      <c r="G144" s="121"/>
      <c r="H144" s="164"/>
    </row>
    <row r="145" spans="1:11" ht="47.25" hidden="1">
      <c r="A145" s="18"/>
      <c r="B145" s="98" t="s">
        <v>35</v>
      </c>
      <c r="C145" s="98" t="s">
        <v>36</v>
      </c>
      <c r="D145" s="104" t="s">
        <v>37</v>
      </c>
      <c r="E145" s="23" t="s">
        <v>143</v>
      </c>
      <c r="F145" s="101"/>
      <c r="G145" s="37"/>
      <c r="H145" s="165">
        <f t="shared" ref="H145:H152" si="5">SUM(F145+G145)</f>
        <v>0</v>
      </c>
    </row>
    <row r="146" spans="1:11" ht="63" hidden="1">
      <c r="A146" s="18"/>
      <c r="B146" s="93" t="s">
        <v>41</v>
      </c>
      <c r="C146" s="93" t="s">
        <v>49</v>
      </c>
      <c r="D146" s="99" t="s">
        <v>43</v>
      </c>
      <c r="E146" s="156" t="s">
        <v>144</v>
      </c>
      <c r="F146" s="96"/>
      <c r="G146" s="36"/>
      <c r="H146" s="165">
        <f t="shared" si="5"/>
        <v>0</v>
      </c>
    </row>
    <row r="147" spans="1:11" s="76" customFormat="1" ht="94.5">
      <c r="A147" s="75"/>
      <c r="B147" s="44" t="s">
        <v>69</v>
      </c>
      <c r="C147" s="44" t="s">
        <v>68</v>
      </c>
      <c r="D147" s="117" t="s">
        <v>70</v>
      </c>
      <c r="E147" s="19" t="s">
        <v>238</v>
      </c>
      <c r="F147" s="36">
        <v>70000</v>
      </c>
      <c r="G147" s="36"/>
      <c r="H147" s="165">
        <f t="shared" si="5"/>
        <v>70000</v>
      </c>
    </row>
    <row r="148" spans="1:11" ht="32.25" thickBot="1">
      <c r="A148" s="29"/>
      <c r="B148" s="166">
        <v>250404</v>
      </c>
      <c r="C148" s="44" t="s">
        <v>145</v>
      </c>
      <c r="D148" s="135" t="s">
        <v>70</v>
      </c>
      <c r="E148" s="45" t="s">
        <v>273</v>
      </c>
      <c r="F148" s="167"/>
      <c r="G148" s="137">
        <v>1093101</v>
      </c>
      <c r="H148" s="124">
        <f t="shared" si="5"/>
        <v>1093101</v>
      </c>
    </row>
    <row r="149" spans="1:11" ht="32.25" thickBot="1">
      <c r="A149" s="33"/>
      <c r="B149" s="24" t="s">
        <v>146</v>
      </c>
      <c r="C149" s="24"/>
      <c r="D149" s="12" t="s">
        <v>147</v>
      </c>
      <c r="E149" s="26"/>
      <c r="F149" s="27">
        <f>SUM(F150+F151+F154+F152)</f>
        <v>850000</v>
      </c>
      <c r="G149" s="27">
        <f>SUM(G150+G151+G154)</f>
        <v>0</v>
      </c>
      <c r="H149" s="43">
        <f t="shared" si="5"/>
        <v>850000</v>
      </c>
    </row>
    <row r="150" spans="1:11" s="76" customFormat="1" ht="34.5" customHeight="1">
      <c r="A150" s="78"/>
      <c r="B150" s="93">
        <v>110502</v>
      </c>
      <c r="C150" s="93" t="s">
        <v>148</v>
      </c>
      <c r="D150" s="117" t="s">
        <v>149</v>
      </c>
      <c r="E150" s="139" t="s">
        <v>266</v>
      </c>
      <c r="F150" s="36">
        <v>770000</v>
      </c>
      <c r="G150" s="36"/>
      <c r="H150" s="97">
        <f t="shared" si="5"/>
        <v>770000</v>
      </c>
    </row>
    <row r="151" spans="1:11" s="76" customFormat="1" ht="50.25" customHeight="1">
      <c r="A151" s="75"/>
      <c r="B151" s="98">
        <v>110502</v>
      </c>
      <c r="C151" s="98" t="s">
        <v>148</v>
      </c>
      <c r="D151" s="104" t="s">
        <v>149</v>
      </c>
      <c r="E151" s="100" t="s">
        <v>265</v>
      </c>
      <c r="F151" s="37">
        <v>70000</v>
      </c>
      <c r="G151" s="37"/>
      <c r="H151" s="129">
        <f t="shared" si="5"/>
        <v>70000</v>
      </c>
    </row>
    <row r="152" spans="1:11" s="76" customFormat="1" ht="49.5" customHeight="1" thickBot="1">
      <c r="A152" s="75"/>
      <c r="B152" s="98">
        <v>110502</v>
      </c>
      <c r="C152" s="98" t="s">
        <v>148</v>
      </c>
      <c r="D152" s="104" t="s">
        <v>149</v>
      </c>
      <c r="E152" s="100" t="s">
        <v>264</v>
      </c>
      <c r="F152" s="37">
        <v>10000</v>
      </c>
      <c r="G152" s="37"/>
      <c r="H152" s="129">
        <f t="shared" si="5"/>
        <v>10000</v>
      </c>
    </row>
    <row r="153" spans="1:11" ht="16.5" hidden="1" customHeight="1" thickBot="1">
      <c r="A153" s="18"/>
      <c r="B153" s="98">
        <v>110502</v>
      </c>
      <c r="C153" s="98"/>
      <c r="D153" s="104" t="s">
        <v>149</v>
      </c>
      <c r="E153" s="100"/>
      <c r="F153" s="37"/>
      <c r="G153" s="37"/>
      <c r="H153" s="129"/>
    </row>
    <row r="154" spans="1:11" ht="32.25" hidden="1" customHeight="1" thickBot="1">
      <c r="A154" s="29"/>
      <c r="B154" s="107" t="s">
        <v>150</v>
      </c>
      <c r="C154" s="107"/>
      <c r="D154" s="134" t="s">
        <v>149</v>
      </c>
      <c r="E154" s="168" t="s">
        <v>151</v>
      </c>
      <c r="F154" s="137"/>
      <c r="G154" s="137"/>
      <c r="H154" s="129">
        <f>SUM(F154+G154)</f>
        <v>0</v>
      </c>
    </row>
    <row r="155" spans="1:11" ht="37.9" customHeight="1" thickBot="1">
      <c r="A155" s="51"/>
      <c r="B155" s="169" t="s">
        <v>194</v>
      </c>
      <c r="C155" s="170"/>
      <c r="D155" s="171" t="s">
        <v>196</v>
      </c>
      <c r="E155" s="172"/>
      <c r="F155" s="173">
        <f>SUM(F156)</f>
        <v>10000</v>
      </c>
      <c r="G155" s="173">
        <f>SUM(G156)</f>
        <v>0</v>
      </c>
      <c r="H155" s="173">
        <f>SUM(H156)</f>
        <v>10000</v>
      </c>
    </row>
    <row r="156" spans="1:11" s="76" customFormat="1" ht="37.9" customHeight="1" thickBot="1">
      <c r="A156" s="79"/>
      <c r="B156" s="174" t="s">
        <v>195</v>
      </c>
      <c r="C156" s="174" t="s">
        <v>101</v>
      </c>
      <c r="D156" s="104" t="s">
        <v>198</v>
      </c>
      <c r="E156" s="175" t="s">
        <v>197</v>
      </c>
      <c r="F156" s="176">
        <v>10000</v>
      </c>
      <c r="G156" s="176"/>
      <c r="H156" s="129">
        <f>SUM(F156+G156)</f>
        <v>10000</v>
      </c>
    </row>
    <row r="157" spans="1:11" ht="48" thickBot="1">
      <c r="A157" s="33"/>
      <c r="B157" s="177" t="s">
        <v>152</v>
      </c>
      <c r="C157" s="177"/>
      <c r="D157" s="178" t="s">
        <v>153</v>
      </c>
      <c r="E157" s="72"/>
      <c r="F157" s="147">
        <f>SUM(F158)</f>
        <v>0</v>
      </c>
      <c r="G157" s="147">
        <f>SUM(G158:G179)</f>
        <v>8523100</v>
      </c>
      <c r="H157" s="179">
        <f>F157+G157</f>
        <v>8523100</v>
      </c>
    </row>
    <row r="158" spans="1:11" s="76" customFormat="1" ht="32.25" thickBot="1">
      <c r="A158" s="78"/>
      <c r="B158" s="44" t="s">
        <v>154</v>
      </c>
      <c r="C158" s="44" t="s">
        <v>49</v>
      </c>
      <c r="D158" s="117" t="s">
        <v>155</v>
      </c>
      <c r="E158" s="180" t="s">
        <v>249</v>
      </c>
      <c r="F158" s="36"/>
      <c r="G158" s="36">
        <v>2954269</v>
      </c>
      <c r="H158" s="97">
        <f>G158</f>
        <v>2954269</v>
      </c>
      <c r="I158" s="87"/>
      <c r="J158" s="87"/>
      <c r="K158" s="87"/>
    </row>
    <row r="159" spans="1:11" s="76" customFormat="1" ht="35.25" hidden="1" customHeight="1">
      <c r="A159" s="75"/>
      <c r="B159" s="126" t="s">
        <v>156</v>
      </c>
      <c r="C159" s="126" t="s">
        <v>157</v>
      </c>
      <c r="D159" s="110" t="s">
        <v>158</v>
      </c>
      <c r="E159" s="181" t="s">
        <v>159</v>
      </c>
      <c r="F159" s="127"/>
      <c r="G159" s="37"/>
      <c r="H159" s="165">
        <f>G159</f>
        <v>0</v>
      </c>
    </row>
    <row r="160" spans="1:11" s="76" customFormat="1" ht="31.5">
      <c r="A160" s="75"/>
      <c r="B160" s="98" t="s">
        <v>160</v>
      </c>
      <c r="C160" s="98" t="s">
        <v>161</v>
      </c>
      <c r="D160" s="110" t="s">
        <v>158</v>
      </c>
      <c r="E160" s="181" t="s">
        <v>250</v>
      </c>
      <c r="F160" s="37"/>
      <c r="G160" s="37">
        <v>731800</v>
      </c>
      <c r="H160" s="165">
        <f>G160</f>
        <v>731800</v>
      </c>
    </row>
    <row r="161" spans="1:8" s="76" customFormat="1" ht="31.5">
      <c r="A161" s="75"/>
      <c r="B161" s="98" t="s">
        <v>162</v>
      </c>
      <c r="C161" s="98" t="s">
        <v>163</v>
      </c>
      <c r="D161" s="110" t="s">
        <v>158</v>
      </c>
      <c r="E161" s="181" t="s">
        <v>251</v>
      </c>
      <c r="F161" s="37"/>
      <c r="G161" s="37">
        <v>3136956</v>
      </c>
      <c r="H161" s="129">
        <f>SUM(F161+G161)</f>
        <v>3136956</v>
      </c>
    </row>
    <row r="162" spans="1:8" s="76" customFormat="1" ht="0.75" customHeight="1">
      <c r="A162" s="75"/>
      <c r="B162" s="98" t="s">
        <v>164</v>
      </c>
      <c r="C162" s="98"/>
      <c r="D162" s="110" t="s">
        <v>158</v>
      </c>
      <c r="E162" s="181" t="s">
        <v>190</v>
      </c>
      <c r="F162" s="37"/>
      <c r="G162" s="37"/>
      <c r="H162" s="129">
        <f>SUM(F162+G162)</f>
        <v>0</v>
      </c>
    </row>
    <row r="163" spans="1:8" s="76" customFormat="1" ht="15.75" hidden="1">
      <c r="A163" s="75"/>
      <c r="B163" s="98" t="s">
        <v>165</v>
      </c>
      <c r="C163" s="98" t="s">
        <v>166</v>
      </c>
      <c r="D163" s="110" t="s">
        <v>158</v>
      </c>
      <c r="E163" s="181" t="s">
        <v>190</v>
      </c>
      <c r="F163" s="37"/>
      <c r="G163" s="37"/>
      <c r="H163" s="129">
        <f>SUM(F163+G163)</f>
        <v>0</v>
      </c>
    </row>
    <row r="164" spans="1:8" s="89" customFormat="1" ht="30.75" customHeight="1">
      <c r="A164" s="88"/>
      <c r="B164" s="98" t="s">
        <v>167</v>
      </c>
      <c r="C164" s="98" t="s">
        <v>168</v>
      </c>
      <c r="D164" s="110" t="s">
        <v>158</v>
      </c>
      <c r="E164" s="181" t="s">
        <v>251</v>
      </c>
      <c r="F164" s="37"/>
      <c r="G164" s="37">
        <v>300000</v>
      </c>
      <c r="H164" s="102">
        <f>G164</f>
        <v>300000</v>
      </c>
    </row>
    <row r="165" spans="1:8" s="76" customFormat="1" ht="15.75" hidden="1">
      <c r="A165" s="75"/>
      <c r="B165" s="98" t="s">
        <v>169</v>
      </c>
      <c r="C165" s="98" t="s">
        <v>168</v>
      </c>
      <c r="D165" s="110" t="s">
        <v>158</v>
      </c>
      <c r="E165" s="181" t="s">
        <v>190</v>
      </c>
      <c r="F165" s="37"/>
      <c r="G165" s="37">
        <v>0</v>
      </c>
      <c r="H165" s="102">
        <f>SUM(F165+G165)</f>
        <v>0</v>
      </c>
    </row>
    <row r="166" spans="1:8" s="76" customFormat="1" ht="31.5">
      <c r="A166" s="75"/>
      <c r="B166" s="98" t="s">
        <v>80</v>
      </c>
      <c r="C166" s="98" t="s">
        <v>170</v>
      </c>
      <c r="D166" s="110" t="s">
        <v>158</v>
      </c>
      <c r="E166" s="181" t="s">
        <v>251</v>
      </c>
      <c r="F166" s="37"/>
      <c r="G166" s="37">
        <v>1150000</v>
      </c>
      <c r="H166" s="102">
        <f>SUM(F166+G166)</f>
        <v>1150000</v>
      </c>
    </row>
    <row r="167" spans="1:8" s="76" customFormat="1" ht="15.75" hidden="1">
      <c r="A167" s="75"/>
      <c r="B167" s="98" t="s">
        <v>171</v>
      </c>
      <c r="C167" s="98" t="s">
        <v>172</v>
      </c>
      <c r="D167" s="110" t="s">
        <v>158</v>
      </c>
      <c r="E167" s="181" t="s">
        <v>190</v>
      </c>
      <c r="F167" s="37"/>
      <c r="G167" s="37"/>
      <c r="H167" s="102">
        <f>SUM(F167+G167)</f>
        <v>0</v>
      </c>
    </row>
    <row r="168" spans="1:8" s="76" customFormat="1" ht="15.75" hidden="1">
      <c r="A168" s="75"/>
      <c r="B168" s="98" t="s">
        <v>173</v>
      </c>
      <c r="C168" s="98" t="s">
        <v>174</v>
      </c>
      <c r="D168" s="110" t="s">
        <v>158</v>
      </c>
      <c r="E168" s="181" t="s">
        <v>190</v>
      </c>
      <c r="F168" s="37"/>
      <c r="G168" s="37">
        <v>0</v>
      </c>
      <c r="H168" s="102">
        <f>SUM(F168+G168)</f>
        <v>0</v>
      </c>
    </row>
    <row r="169" spans="1:8" s="76" customFormat="1" ht="15.75" hidden="1">
      <c r="A169" s="75"/>
      <c r="B169" s="98" t="s">
        <v>28</v>
      </c>
      <c r="C169" s="98" t="s">
        <v>113</v>
      </c>
      <c r="D169" s="110" t="s">
        <v>158</v>
      </c>
      <c r="E169" s="181" t="s">
        <v>190</v>
      </c>
      <c r="F169" s="37"/>
      <c r="G169" s="37"/>
      <c r="H169" s="102"/>
    </row>
    <row r="170" spans="1:8" s="76" customFormat="1" ht="30.75" customHeight="1">
      <c r="A170" s="75"/>
      <c r="B170" s="98" t="s">
        <v>117</v>
      </c>
      <c r="C170" s="98" t="s">
        <v>118</v>
      </c>
      <c r="D170" s="110" t="s">
        <v>158</v>
      </c>
      <c r="E170" s="181" t="s">
        <v>252</v>
      </c>
      <c r="F170" s="37"/>
      <c r="G170" s="37">
        <v>150075</v>
      </c>
      <c r="H170" s="102">
        <f t="shared" ref="H170:H179" si="6">SUM(F170+G170)</f>
        <v>150075</v>
      </c>
    </row>
    <row r="171" spans="1:8" s="76" customFormat="1" ht="30" hidden="1" customHeight="1">
      <c r="A171" s="75"/>
      <c r="B171" s="98" t="s">
        <v>117</v>
      </c>
      <c r="C171" s="98" t="s">
        <v>118</v>
      </c>
      <c r="D171" s="110" t="s">
        <v>155</v>
      </c>
      <c r="E171" s="181" t="s">
        <v>190</v>
      </c>
      <c r="F171" s="127"/>
      <c r="G171" s="127">
        <v>0</v>
      </c>
      <c r="H171" s="102">
        <f t="shared" si="6"/>
        <v>0</v>
      </c>
    </row>
    <row r="172" spans="1:8" s="76" customFormat="1" ht="15.75" hidden="1">
      <c r="A172" s="75"/>
      <c r="B172" s="126" t="s">
        <v>123</v>
      </c>
      <c r="C172" s="126" t="s">
        <v>118</v>
      </c>
      <c r="D172" s="110" t="s">
        <v>158</v>
      </c>
      <c r="E172" s="181" t="s">
        <v>190</v>
      </c>
      <c r="F172" s="127"/>
      <c r="G172" s="127"/>
      <c r="H172" s="129">
        <f t="shared" si="6"/>
        <v>0</v>
      </c>
    </row>
    <row r="173" spans="1:8" s="76" customFormat="1" ht="15.75" hidden="1">
      <c r="A173" s="75"/>
      <c r="B173" s="126" t="s">
        <v>175</v>
      </c>
      <c r="C173" s="126" t="s">
        <v>176</v>
      </c>
      <c r="D173" s="110" t="s">
        <v>158</v>
      </c>
      <c r="E173" s="181" t="s">
        <v>190</v>
      </c>
      <c r="F173" s="127"/>
      <c r="G173" s="127">
        <v>0</v>
      </c>
      <c r="H173" s="129">
        <f t="shared" si="6"/>
        <v>0</v>
      </c>
    </row>
    <row r="174" spans="1:8" s="76" customFormat="1" ht="14.25" hidden="1" customHeight="1">
      <c r="A174" s="75"/>
      <c r="B174" s="126" t="s">
        <v>177</v>
      </c>
      <c r="C174" s="126" t="s">
        <v>176</v>
      </c>
      <c r="D174" s="110" t="s">
        <v>158</v>
      </c>
      <c r="E174" s="181" t="s">
        <v>190</v>
      </c>
      <c r="F174" s="127"/>
      <c r="G174" s="127"/>
      <c r="H174" s="129">
        <f t="shared" si="6"/>
        <v>0</v>
      </c>
    </row>
    <row r="175" spans="1:8" s="76" customFormat="1" ht="41.25" customHeight="1" thickBot="1">
      <c r="A175" s="75"/>
      <c r="B175" s="126" t="s">
        <v>178</v>
      </c>
      <c r="C175" s="126" t="s">
        <v>179</v>
      </c>
      <c r="D175" s="110" t="s">
        <v>158</v>
      </c>
      <c r="E175" s="181" t="s">
        <v>251</v>
      </c>
      <c r="F175" s="127"/>
      <c r="G175" s="127">
        <v>100000</v>
      </c>
      <c r="H175" s="129">
        <f t="shared" si="6"/>
        <v>100000</v>
      </c>
    </row>
    <row r="176" spans="1:8" ht="16.5" hidden="1" customHeight="1" thickBot="1">
      <c r="A176" s="18"/>
      <c r="B176" s="30" t="s">
        <v>180</v>
      </c>
      <c r="C176" s="30" t="s">
        <v>166</v>
      </c>
      <c r="D176" s="21" t="s">
        <v>158</v>
      </c>
      <c r="E176" s="47" t="s">
        <v>190</v>
      </c>
      <c r="F176" s="31"/>
      <c r="G176" s="31">
        <v>0</v>
      </c>
      <c r="H176" s="32">
        <f t="shared" si="6"/>
        <v>0</v>
      </c>
    </row>
    <row r="177" spans="1:10" ht="16.5" hidden="1" customHeight="1" thickBot="1">
      <c r="A177" s="18"/>
      <c r="B177" s="48" t="s">
        <v>181</v>
      </c>
      <c r="C177" s="48" t="s">
        <v>182</v>
      </c>
      <c r="D177" s="21" t="s">
        <v>158</v>
      </c>
      <c r="E177" s="47" t="s">
        <v>190</v>
      </c>
      <c r="F177" s="31"/>
      <c r="G177" s="31"/>
      <c r="H177" s="32">
        <f t="shared" si="6"/>
        <v>0</v>
      </c>
    </row>
    <row r="178" spans="1:10" ht="32.25" hidden="1" thickBot="1">
      <c r="A178" s="29"/>
      <c r="B178" s="49" t="s">
        <v>131</v>
      </c>
      <c r="C178" s="50" t="s">
        <v>128</v>
      </c>
      <c r="D178" s="21" t="s">
        <v>158</v>
      </c>
      <c r="E178" s="47" t="s">
        <v>183</v>
      </c>
      <c r="F178" s="31"/>
      <c r="G178" s="31"/>
      <c r="H178" s="32">
        <f t="shared" si="6"/>
        <v>0</v>
      </c>
    </row>
    <row r="179" spans="1:10" ht="32.25" hidden="1" customHeight="1" thickBot="1">
      <c r="A179" s="51"/>
      <c r="B179" s="52" t="s">
        <v>128</v>
      </c>
      <c r="C179" s="50" t="s">
        <v>129</v>
      </c>
      <c r="D179" s="21" t="s">
        <v>158</v>
      </c>
      <c r="E179" s="47" t="s">
        <v>184</v>
      </c>
      <c r="F179" s="31"/>
      <c r="G179" s="31"/>
      <c r="H179" s="32">
        <f t="shared" si="6"/>
        <v>0</v>
      </c>
    </row>
    <row r="180" spans="1:10" ht="16.5" thickBot="1">
      <c r="A180" s="53"/>
      <c r="B180" s="54"/>
      <c r="C180" s="55"/>
      <c r="D180" s="56" t="s">
        <v>185</v>
      </c>
      <c r="E180" s="57"/>
      <c r="F180" s="58">
        <f>SUM(F10+F74+F91+F108+F143+F149+F157+F68+F155)</f>
        <v>39876580</v>
      </c>
      <c r="G180" s="58">
        <f>SUM(G10+G74+G91+G108+G143+G149+G157+G68+G155)</f>
        <v>62700297</v>
      </c>
      <c r="H180" s="58">
        <f>SUM(H10+H74+H91+H108+H143+H149+H157+H68+H155)</f>
        <v>102576877</v>
      </c>
    </row>
    <row r="181" spans="1:10">
      <c r="D181" s="46"/>
    </row>
    <row r="183" spans="1:10" ht="21.75" customHeight="1">
      <c r="D183" s="2" t="s">
        <v>200</v>
      </c>
      <c r="E183" s="59"/>
      <c r="F183" s="59"/>
      <c r="G183" s="2" t="s">
        <v>186</v>
      </c>
    </row>
    <row r="185" spans="1:10" ht="15" customHeight="1">
      <c r="D185" s="182" t="s">
        <v>192</v>
      </c>
      <c r="E185" s="182"/>
      <c r="F185" s="2"/>
      <c r="G185" s="2" t="s">
        <v>187</v>
      </c>
      <c r="H185" s="60"/>
      <c r="I185" s="60"/>
      <c r="J185" s="60"/>
    </row>
  </sheetData>
  <sheetProtection selectLockedCells="1" selectUnlockedCells="1"/>
  <mergeCells count="6">
    <mergeCell ref="D185:E185"/>
    <mergeCell ref="B7:H7"/>
    <mergeCell ref="D113:D114"/>
    <mergeCell ref="B115:B116"/>
    <mergeCell ref="C115:C116"/>
    <mergeCell ref="D115:D116"/>
  </mergeCells>
  <phoneticPr fontId="33" type="noConversion"/>
  <pageMargins left="0.62986111111111109" right="0.27569444444444446" top="0.2361111111111111" bottom="0.1701388888888889" header="0.51180555555555551" footer="0.51180555555555551"/>
  <pageSetup paperSize="9" scale="45" firstPageNumber="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cp:lastPrinted>2016-01-29T14:33:46Z</cp:lastPrinted>
  <dcterms:created xsi:type="dcterms:W3CDTF">2016-01-05T10:54:52Z</dcterms:created>
  <dcterms:modified xsi:type="dcterms:W3CDTF">2021-11-24T14:21:30Z</dcterms:modified>
</cp:coreProperties>
</file>